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14" i="1"/>
  <c r="I13"/>
  <c r="I12"/>
  <c r="I11"/>
  <c r="C14"/>
  <c r="C13"/>
  <c r="C12"/>
  <c r="C11"/>
  <c r="K5"/>
  <c r="K4"/>
  <c r="K3"/>
  <c r="K2"/>
  <c r="I9"/>
  <c r="I8"/>
  <c r="I6"/>
  <c r="I5"/>
  <c r="I4"/>
  <c r="I3"/>
  <c r="I2"/>
  <c r="C9"/>
  <c r="C8"/>
  <c r="E4"/>
  <c r="E3"/>
  <c r="E2"/>
  <c r="C6"/>
  <c r="C4"/>
  <c r="C2"/>
  <c r="B5"/>
  <c r="B3"/>
  <c r="B6"/>
  <c r="B4"/>
  <c r="B2"/>
</calcChain>
</file>

<file path=xl/sharedStrings.xml><?xml version="1.0" encoding="utf-8"?>
<sst xmlns="http://schemas.openxmlformats.org/spreadsheetml/2006/main" count="26" uniqueCount="19">
  <si>
    <t>Range41</t>
  </si>
  <si>
    <t>Range31</t>
  </si>
  <si>
    <t>Range21</t>
  </si>
  <si>
    <t>mean</t>
  </si>
  <si>
    <t>sd</t>
  </si>
  <si>
    <t>lower2</t>
  </si>
  <si>
    <t>upper2</t>
  </si>
  <si>
    <t>lower3</t>
  </si>
  <si>
    <t>upper3</t>
  </si>
  <si>
    <t>min</t>
  </si>
  <si>
    <t>q1</t>
  </si>
  <si>
    <t>median</t>
  </si>
  <si>
    <t>q3</t>
  </si>
  <si>
    <t>max</t>
  </si>
  <si>
    <t>Range43</t>
  </si>
  <si>
    <t>Range32</t>
  </si>
  <si>
    <t>Range10</t>
  </si>
  <si>
    <t>Ratios</t>
  </si>
  <si>
    <t>Spots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</si>
</sst>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61"/>
  <sheetViews>
    <sheetView tabSelected="1" workbookViewId="0">
      <selection activeCell="I10" sqref="I10"/>
    </sheetView>
  </sheetViews>
  <sheetFormatPr defaultRowHeight="15"/>
  <cols>
    <col min="2" max="2" width="12.5703125" customWidth="1"/>
  </cols>
  <sheetData>
    <row r="1" spans="1:11">
      <c r="A1" t="s">
        <v>17</v>
      </c>
      <c r="G1" t="s">
        <v>18</v>
      </c>
    </row>
    <row r="2" spans="1:11">
      <c r="A2">
        <v>1.86</v>
      </c>
      <c r="B2">
        <f>MIN(A2:A61)</f>
        <v>1.36</v>
      </c>
      <c r="C2">
        <f>QUARTILE(A2:A61,0)</f>
        <v>1.36</v>
      </c>
      <c r="D2" t="s">
        <v>0</v>
      </c>
      <c r="E2">
        <f>B6-B3</f>
        <v>0.79249999999999998</v>
      </c>
      <c r="G2">
        <v>9</v>
      </c>
      <c r="H2" t="s">
        <v>9</v>
      </c>
      <c r="I2">
        <f>MIN(G2:G61)</f>
        <v>9</v>
      </c>
      <c r="J2" t="s">
        <v>14</v>
      </c>
      <c r="K2">
        <f>I6-I5</f>
        <v>57.25</v>
      </c>
    </row>
    <row r="3" spans="1:11">
      <c r="A3">
        <v>2.33</v>
      </c>
      <c r="B3">
        <f>QUARTILE(A2:A61, 1)</f>
        <v>1.5375000000000001</v>
      </c>
      <c r="D3" t="s">
        <v>1</v>
      </c>
      <c r="E3">
        <f>B5-B3</f>
        <v>0.28499999999999992</v>
      </c>
      <c r="G3">
        <v>10</v>
      </c>
      <c r="H3" t="s">
        <v>10</v>
      </c>
      <c r="I3">
        <f>QUARTILE(G2:G61,1)</f>
        <v>18</v>
      </c>
      <c r="J3" t="s">
        <v>15</v>
      </c>
      <c r="K3">
        <f>I5-I4</f>
        <v>13.25</v>
      </c>
    </row>
    <row r="4" spans="1:11">
      <c r="A4">
        <v>1.62</v>
      </c>
      <c r="B4">
        <f>MEDIAN(A2:A61)</f>
        <v>1.6549999999999998</v>
      </c>
      <c r="C4">
        <f>QUARTILE(A2:A61,2)</f>
        <v>1.6549999999999998</v>
      </c>
      <c r="D4" t="s">
        <v>2</v>
      </c>
      <c r="E4">
        <f>B4-B3</f>
        <v>0.11749999999999972</v>
      </c>
      <c r="G4">
        <v>10</v>
      </c>
      <c r="H4" t="s">
        <v>11</v>
      </c>
      <c r="I4">
        <f>QUARTILE(G2:G61,2)</f>
        <v>27.5</v>
      </c>
      <c r="J4" t="s">
        <v>2</v>
      </c>
      <c r="K4">
        <f>I4-I3</f>
        <v>9.5</v>
      </c>
    </row>
    <row r="5" spans="1:11">
      <c r="A5">
        <v>1.48</v>
      </c>
      <c r="B5">
        <f>QUARTILE(A2:A61,3)</f>
        <v>1.8225</v>
      </c>
      <c r="G5">
        <v>10</v>
      </c>
      <c r="H5" t="s">
        <v>12</v>
      </c>
      <c r="I5">
        <f>QUARTILE(G2:G61,3)</f>
        <v>40.75</v>
      </c>
      <c r="J5" t="s">
        <v>16</v>
      </c>
      <c r="K5">
        <f>I3-I2</f>
        <v>9</v>
      </c>
    </row>
    <row r="6" spans="1:11">
      <c r="A6">
        <v>1.64</v>
      </c>
      <c r="B6">
        <f>MAX(A2:A61)</f>
        <v>2.33</v>
      </c>
      <c r="C6">
        <f>QUARTILE(A2:A61,4)</f>
        <v>2.33</v>
      </c>
      <c r="G6">
        <v>11</v>
      </c>
      <c r="H6" t="s">
        <v>13</v>
      </c>
      <c r="I6">
        <f>QUARTILE(G2:G61,4)</f>
        <v>98</v>
      </c>
    </row>
    <row r="7" spans="1:11">
      <c r="A7">
        <v>1.71</v>
      </c>
      <c r="G7">
        <v>12</v>
      </c>
    </row>
    <row r="8" spans="1:11">
      <c r="A8">
        <v>1.69</v>
      </c>
      <c r="B8" t="s">
        <v>3</v>
      </c>
      <c r="C8">
        <f>AVERAGE(A2:A61)</f>
        <v>1.6959999999999993</v>
      </c>
      <c r="G8">
        <v>12</v>
      </c>
      <c r="H8" t="s">
        <v>3</v>
      </c>
      <c r="I8">
        <f>AVERAGE(G2:G61)</f>
        <v>31.5</v>
      </c>
    </row>
    <row r="9" spans="1:11">
      <c r="A9">
        <v>1.75</v>
      </c>
      <c r="B9" t="s">
        <v>4</v>
      </c>
      <c r="C9">
        <f>STDEV(A2:A61)</f>
        <v>0.20510600814279986</v>
      </c>
      <c r="G9">
        <v>12</v>
      </c>
      <c r="H9" t="s">
        <v>4</v>
      </c>
      <c r="I9">
        <f>STDEV(G2:G61)</f>
        <v>18.399981576998883</v>
      </c>
    </row>
    <row r="10" spans="1:11">
      <c r="A10">
        <v>1.47</v>
      </c>
      <c r="G10">
        <v>12</v>
      </c>
    </row>
    <row r="11" spans="1:11">
      <c r="A11">
        <v>1.54</v>
      </c>
      <c r="B11" t="s">
        <v>5</v>
      </c>
      <c r="C11">
        <f>C8-2*C9</f>
        <v>1.2857879837143995</v>
      </c>
      <c r="G11">
        <v>13</v>
      </c>
      <c r="H11" t="s">
        <v>5</v>
      </c>
      <c r="I11">
        <f>I8-2*I9</f>
        <v>-5.2999631539977656</v>
      </c>
    </row>
    <row r="12" spans="1:11">
      <c r="A12">
        <v>1.43</v>
      </c>
      <c r="B12" t="s">
        <v>6</v>
      </c>
      <c r="C12">
        <f>C8+2*C9</f>
        <v>2.1062120162855988</v>
      </c>
      <c r="G12">
        <v>15</v>
      </c>
      <c r="H12" t="s">
        <v>6</v>
      </c>
      <c r="I12">
        <f>I8+2*I9</f>
        <v>68.299963153997766</v>
      </c>
    </row>
    <row r="13" spans="1:11">
      <c r="A13">
        <v>1.56</v>
      </c>
      <c r="B13" t="s">
        <v>7</v>
      </c>
      <c r="C13">
        <f>C8-3*C9</f>
        <v>1.0806819755715997</v>
      </c>
      <c r="G13">
        <v>16</v>
      </c>
      <c r="H13" t="s">
        <v>7</v>
      </c>
      <c r="I13">
        <f>I8-3*I9</f>
        <v>-23.699944730996648</v>
      </c>
    </row>
    <row r="14" spans="1:11">
      <c r="A14">
        <v>1.78</v>
      </c>
      <c r="B14" t="s">
        <v>8</v>
      </c>
      <c r="C14">
        <f>C8+3*C9</f>
        <v>2.3113180244283988</v>
      </c>
      <c r="G14">
        <v>17</v>
      </c>
      <c r="H14" t="s">
        <v>8</v>
      </c>
      <c r="I14">
        <f>I8+3*I9</f>
        <v>86.699944730996648</v>
      </c>
    </row>
    <row r="15" spans="1:11">
      <c r="A15">
        <v>1.45</v>
      </c>
      <c r="G15">
        <v>18</v>
      </c>
    </row>
    <row r="16" spans="1:11">
      <c r="A16">
        <v>2.0299999999999998</v>
      </c>
      <c r="G16">
        <v>18</v>
      </c>
    </row>
    <row r="17" spans="1:7">
      <c r="A17">
        <v>1.82</v>
      </c>
      <c r="G17">
        <v>18</v>
      </c>
    </row>
    <row r="18" spans="1:7">
      <c r="A18">
        <v>1.85</v>
      </c>
      <c r="G18">
        <v>18</v>
      </c>
    </row>
    <row r="19" spans="1:7">
      <c r="A19">
        <v>1.52</v>
      </c>
      <c r="G19">
        <v>19</v>
      </c>
    </row>
    <row r="20" spans="1:7">
      <c r="A20">
        <v>1.44</v>
      </c>
      <c r="G20">
        <v>19</v>
      </c>
    </row>
    <row r="21" spans="1:7">
      <c r="A21">
        <v>1.91</v>
      </c>
      <c r="G21">
        <v>20</v>
      </c>
    </row>
    <row r="22" spans="1:7">
      <c r="A22">
        <v>1.62</v>
      </c>
      <c r="G22">
        <v>20</v>
      </c>
    </row>
    <row r="23" spans="1:7">
      <c r="A23">
        <v>1.51</v>
      </c>
      <c r="G23">
        <v>21</v>
      </c>
    </row>
    <row r="24" spans="1:7">
      <c r="A24">
        <v>1.83</v>
      </c>
      <c r="G24">
        <v>22</v>
      </c>
    </row>
    <row r="25" spans="1:7">
      <c r="A25">
        <v>1.5</v>
      </c>
      <c r="G25">
        <v>22</v>
      </c>
    </row>
    <row r="26" spans="1:7">
      <c r="A26">
        <v>1.92</v>
      </c>
      <c r="G26">
        <v>23</v>
      </c>
    </row>
    <row r="27" spans="1:7">
      <c r="A27">
        <v>1.57</v>
      </c>
      <c r="G27">
        <v>24</v>
      </c>
    </row>
    <row r="28" spans="1:7">
      <c r="A28">
        <v>1.5</v>
      </c>
      <c r="G28">
        <v>24</v>
      </c>
    </row>
    <row r="29" spans="1:7">
      <c r="A29">
        <v>1.6</v>
      </c>
      <c r="G29">
        <v>25</v>
      </c>
    </row>
    <row r="30" spans="1:7">
      <c r="A30">
        <v>2.0499999999999998</v>
      </c>
      <c r="G30">
        <v>25</v>
      </c>
    </row>
    <row r="31" spans="1:7">
      <c r="A31">
        <v>1.97</v>
      </c>
      <c r="G31">
        <v>26</v>
      </c>
    </row>
    <row r="32" spans="1:7">
      <c r="A32">
        <v>1.53</v>
      </c>
      <c r="G32">
        <v>29</v>
      </c>
    </row>
    <row r="33" spans="1:7">
      <c r="A33">
        <v>1.72</v>
      </c>
      <c r="G33">
        <v>29</v>
      </c>
    </row>
    <row r="34" spans="1:7">
      <c r="A34">
        <v>1.54</v>
      </c>
      <c r="G34">
        <v>29</v>
      </c>
    </row>
    <row r="35" spans="1:7">
      <c r="A35">
        <v>1.5</v>
      </c>
      <c r="G35">
        <v>31</v>
      </c>
    </row>
    <row r="36" spans="1:7">
      <c r="A36">
        <v>1.54</v>
      </c>
      <c r="G36">
        <v>31</v>
      </c>
    </row>
    <row r="37" spans="1:7">
      <c r="A37">
        <v>1.42</v>
      </c>
      <c r="G37">
        <v>33</v>
      </c>
    </row>
    <row r="38" spans="1:7">
      <c r="A38">
        <v>1.5</v>
      </c>
      <c r="G38">
        <v>33</v>
      </c>
    </row>
    <row r="39" spans="1:7">
      <c r="A39">
        <v>1.8</v>
      </c>
      <c r="G39">
        <v>33</v>
      </c>
    </row>
    <row r="40" spans="1:7">
      <c r="A40">
        <v>1.79</v>
      </c>
      <c r="G40">
        <v>33</v>
      </c>
    </row>
    <row r="41" spans="1:7">
      <c r="A41">
        <v>1.67</v>
      </c>
      <c r="G41">
        <v>33</v>
      </c>
    </row>
    <row r="42" spans="1:7">
      <c r="A42">
        <v>1.55</v>
      </c>
      <c r="G42">
        <v>34</v>
      </c>
    </row>
    <row r="43" spans="1:7">
      <c r="A43">
        <v>2.06</v>
      </c>
      <c r="G43">
        <v>39</v>
      </c>
    </row>
    <row r="44" spans="1:7">
      <c r="A44">
        <v>2.13</v>
      </c>
      <c r="G44">
        <v>40</v>
      </c>
    </row>
    <row r="45" spans="1:7">
      <c r="A45">
        <v>1.82</v>
      </c>
      <c r="G45">
        <v>40</v>
      </c>
    </row>
    <row r="46" spans="1:7">
      <c r="A46">
        <v>2</v>
      </c>
      <c r="G46">
        <v>40</v>
      </c>
    </row>
    <row r="47" spans="1:7">
      <c r="A47">
        <v>1.75</v>
      </c>
      <c r="G47">
        <v>43</v>
      </c>
    </row>
    <row r="48" spans="1:7">
      <c r="A48">
        <v>1.36</v>
      </c>
      <c r="G48">
        <v>43</v>
      </c>
    </row>
    <row r="49" spans="1:7">
      <c r="A49">
        <v>1.67</v>
      </c>
      <c r="G49">
        <v>45</v>
      </c>
    </row>
    <row r="50" spans="1:7">
      <c r="A50">
        <v>1.59</v>
      </c>
      <c r="G50">
        <v>47</v>
      </c>
    </row>
    <row r="51" spans="1:7">
      <c r="A51">
        <v>1.63</v>
      </c>
      <c r="G51">
        <v>47</v>
      </c>
    </row>
    <row r="52" spans="1:7">
      <c r="A52">
        <v>1.95</v>
      </c>
      <c r="G52">
        <v>50</v>
      </c>
    </row>
    <row r="53" spans="1:7">
      <c r="A53">
        <v>1.78</v>
      </c>
      <c r="G53">
        <v>56</v>
      </c>
    </row>
    <row r="54" spans="1:7">
      <c r="A54">
        <v>1.86</v>
      </c>
      <c r="G54">
        <v>56</v>
      </c>
    </row>
    <row r="55" spans="1:7">
      <c r="A55">
        <v>1.74</v>
      </c>
      <c r="G55">
        <v>56</v>
      </c>
    </row>
    <row r="56" spans="1:7">
      <c r="A56">
        <v>1.82</v>
      </c>
      <c r="G56">
        <v>60</v>
      </c>
    </row>
    <row r="57" spans="1:7">
      <c r="A57">
        <v>1.58</v>
      </c>
      <c r="G57">
        <v>63</v>
      </c>
    </row>
    <row r="58" spans="1:7">
      <c r="A58">
        <v>1.56</v>
      </c>
      <c r="G58">
        <v>65</v>
      </c>
    </row>
    <row r="59" spans="1:7">
      <c r="A59">
        <v>1.6</v>
      </c>
      <c r="G59">
        <v>66</v>
      </c>
    </row>
    <row r="60" spans="1:7">
      <c r="A60">
        <v>1.86</v>
      </c>
      <c r="G60">
        <v>67</v>
      </c>
    </row>
    <row r="61" spans="1:7">
      <c r="A61">
        <v>1.49</v>
      </c>
      <c r="G61">
        <v>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Kennesaw State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College of Science &amp; Math</dc:creator>
  <cp:lastModifiedBy>cerberus</cp:lastModifiedBy>
  <dcterms:created xsi:type="dcterms:W3CDTF">2010-03-22T22:56:51Z</dcterms:created>
  <dcterms:modified xsi:type="dcterms:W3CDTF">2010-03-25T04:08:41Z</dcterms:modified>
</cp:coreProperties>
</file>