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760" activeTab="2"/>
  </bookViews>
  <sheets>
    <sheet name="630" sheetId="1" r:id="rId1"/>
    <sheet name="Pooled" sheetId="2" r:id="rId2"/>
    <sheet name="800" sheetId="3" r:id="rId3"/>
  </sheets>
  <definedNames/>
  <calcPr fullCalcOnLoad="1"/>
</workbook>
</file>

<file path=xl/sharedStrings.xml><?xml version="1.0" encoding="utf-8"?>
<sst xmlns="http://schemas.openxmlformats.org/spreadsheetml/2006/main" count="360" uniqueCount="36">
  <si>
    <t>Color Bowl I - Sampling with Replacement</t>
  </si>
  <si>
    <t>Color</t>
  </si>
  <si>
    <t>Count</t>
  </si>
  <si>
    <t>Proportion</t>
  </si>
  <si>
    <t>Percent</t>
  </si>
  <si>
    <t>Blue</t>
  </si>
  <si>
    <t>Green</t>
  </si>
  <si>
    <t>Red</t>
  </si>
  <si>
    <t>Yellow</t>
  </si>
  <si>
    <t>Total</t>
  </si>
  <si>
    <t>#1</t>
  </si>
  <si>
    <t>#2</t>
  </si>
  <si>
    <t>Pooled 12</t>
  </si>
  <si>
    <t>#3</t>
  </si>
  <si>
    <t>#4</t>
  </si>
  <si>
    <t>Pooled 34</t>
  </si>
  <si>
    <t>#5</t>
  </si>
  <si>
    <t>#6</t>
  </si>
  <si>
    <t>Pooled 56</t>
  </si>
  <si>
    <t>Pooled 135</t>
  </si>
  <si>
    <t>Bowl/Model</t>
  </si>
  <si>
    <t>E50</t>
  </si>
  <si>
    <t>E100</t>
  </si>
  <si>
    <t>E150</t>
  </si>
  <si>
    <t>E200</t>
  </si>
  <si>
    <t>E250</t>
  </si>
  <si>
    <t>E300</t>
  </si>
  <si>
    <t>Pooled All</t>
  </si>
  <si>
    <t>Pooled 246</t>
  </si>
  <si>
    <t>n</t>
  </si>
  <si>
    <t>p</t>
  </si>
  <si>
    <t>Super Pool</t>
  </si>
  <si>
    <t>Pooled 300</t>
  </si>
  <si>
    <t>Pooled 600</t>
  </si>
  <si>
    <t xml:space="preserve">n </t>
  </si>
  <si>
    <t>Truth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</si>
</sst>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Times New Roman"/>
      <family val="1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Times New Roman"/>
      <family val="1"/>
    </font>
    <font>
      <sz val="8"/>
      <color rgb="FF0066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33" borderId="0" xfId="0" applyFont="1" applyFill="1" applyAlignment="1">
      <alignment/>
    </xf>
    <xf numFmtId="20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8">
      <selection activeCell="A35" sqref="A35:D40"/>
    </sheetView>
  </sheetViews>
  <sheetFormatPr defaultColWidth="9.140625" defaultRowHeight="12.75"/>
  <cols>
    <col min="1" max="2" width="4.8515625" style="1" customWidth="1"/>
    <col min="3" max="3" width="8.7109375" style="1" customWidth="1"/>
    <col min="4" max="4" width="6.7109375" style="1" customWidth="1"/>
    <col min="5" max="6" width="4.8515625" style="1" customWidth="1"/>
    <col min="7" max="7" width="8.7109375" style="1" customWidth="1"/>
    <col min="8" max="8" width="7.140625" style="1" customWidth="1"/>
    <col min="9" max="10" width="4.8515625" style="1" customWidth="1"/>
    <col min="11" max="11" width="8.8515625" style="1" customWidth="1"/>
    <col min="12" max="12" width="7.421875" style="1" customWidth="1"/>
    <col min="13" max="16384" width="4.8515625" style="1" customWidth="1"/>
  </cols>
  <sheetData>
    <row r="1" ht="11.25">
      <c r="A1" s="1" t="s">
        <v>0</v>
      </c>
    </row>
    <row r="2" spans="1:9" ht="11.25">
      <c r="A2" s="1" t="s">
        <v>10</v>
      </c>
      <c r="E2" s="1" t="s">
        <v>11</v>
      </c>
      <c r="I2" s="1" t="s">
        <v>12</v>
      </c>
    </row>
    <row r="3" spans="1:13" ht="11.25">
      <c r="A3" s="1" t="s">
        <v>1</v>
      </c>
      <c r="B3" s="1" t="s">
        <v>2</v>
      </c>
      <c r="C3" s="1" t="s">
        <v>3</v>
      </c>
      <c r="D3" s="1" t="s">
        <v>4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35</v>
      </c>
    </row>
    <row r="4" spans="1:13" s="2" customFormat="1" ht="11.25">
      <c r="A4" s="2" t="s">
        <v>5</v>
      </c>
      <c r="B4" s="2">
        <v>20</v>
      </c>
      <c r="C4" s="2">
        <f>B4/B8</f>
        <v>0.4</v>
      </c>
      <c r="D4" s="2">
        <f>100*C4</f>
        <v>40</v>
      </c>
      <c r="E4" s="2" t="s">
        <v>5</v>
      </c>
      <c r="F4" s="2">
        <v>25</v>
      </c>
      <c r="G4" s="2">
        <f>F4/F8</f>
        <v>0.5</v>
      </c>
      <c r="H4" s="2">
        <f>100*G4</f>
        <v>50</v>
      </c>
      <c r="I4" s="2" t="s">
        <v>5</v>
      </c>
      <c r="J4" s="2">
        <f>B4+F4</f>
        <v>45</v>
      </c>
      <c r="K4" s="2">
        <f>J4/J8</f>
        <v>0.45</v>
      </c>
      <c r="L4" s="2">
        <f>100*K4</f>
        <v>45</v>
      </c>
      <c r="M4" s="2">
        <v>42.857142857142854</v>
      </c>
    </row>
    <row r="5" spans="1:13" s="3" customFormat="1" ht="11.25">
      <c r="A5" s="3" t="s">
        <v>6</v>
      </c>
      <c r="B5" s="3">
        <v>12</v>
      </c>
      <c r="C5" s="3">
        <f>B5/B8</f>
        <v>0.24</v>
      </c>
      <c r="D5" s="3">
        <f>100*C5</f>
        <v>24</v>
      </c>
      <c r="E5" s="3" t="s">
        <v>6</v>
      </c>
      <c r="F5" s="3">
        <v>11</v>
      </c>
      <c r="G5" s="3">
        <f>F5/F8</f>
        <v>0.22</v>
      </c>
      <c r="H5" s="3">
        <f>100*G5</f>
        <v>22</v>
      </c>
      <c r="I5" s="3" t="s">
        <v>6</v>
      </c>
      <c r="J5" s="3">
        <f>B5+F5</f>
        <v>23</v>
      </c>
      <c r="K5" s="3">
        <f>J5/J8</f>
        <v>0.23</v>
      </c>
      <c r="L5" s="3">
        <f>100*K5</f>
        <v>23</v>
      </c>
      <c r="M5" s="3">
        <v>21.428571428571427</v>
      </c>
    </row>
    <row r="6" spans="1:13" s="4" customFormat="1" ht="11.25">
      <c r="A6" s="4" t="s">
        <v>7</v>
      </c>
      <c r="B6" s="4">
        <v>15</v>
      </c>
      <c r="C6" s="4">
        <f>B6/B8</f>
        <v>0.3</v>
      </c>
      <c r="D6" s="4">
        <f>100*C6</f>
        <v>30</v>
      </c>
      <c r="E6" s="4" t="s">
        <v>7</v>
      </c>
      <c r="F6" s="4">
        <v>5</v>
      </c>
      <c r="G6" s="4">
        <f>F6/F8</f>
        <v>0.1</v>
      </c>
      <c r="H6" s="4">
        <f>100*G6</f>
        <v>10</v>
      </c>
      <c r="I6" s="4" t="s">
        <v>7</v>
      </c>
      <c r="J6" s="4">
        <f>B6+F6</f>
        <v>20</v>
      </c>
      <c r="K6" s="4">
        <f>J6/J8</f>
        <v>0.2</v>
      </c>
      <c r="L6" s="4">
        <f>100*K6</f>
        <v>20</v>
      </c>
      <c r="M6" s="4">
        <v>21.428571428571427</v>
      </c>
    </row>
    <row r="7" spans="1:13" s="5" customFormat="1" ht="11.25">
      <c r="A7" s="5" t="s">
        <v>8</v>
      </c>
      <c r="B7" s="5">
        <v>3</v>
      </c>
      <c r="C7" s="5">
        <f>B7/B8</f>
        <v>0.06</v>
      </c>
      <c r="D7" s="5">
        <f>100*C7</f>
        <v>6</v>
      </c>
      <c r="E7" s="5" t="s">
        <v>8</v>
      </c>
      <c r="F7" s="5">
        <v>9</v>
      </c>
      <c r="G7" s="5">
        <f>F7/F8</f>
        <v>0.18</v>
      </c>
      <c r="H7" s="5">
        <f>100*G7</f>
        <v>18</v>
      </c>
      <c r="I7" s="5" t="s">
        <v>8</v>
      </c>
      <c r="J7" s="5">
        <f>B7+F7</f>
        <v>12</v>
      </c>
      <c r="K7" s="5">
        <f>J7/J8</f>
        <v>0.12</v>
      </c>
      <c r="L7" s="5">
        <f>100*K7</f>
        <v>12</v>
      </c>
      <c r="M7" s="5">
        <v>14.285714285714285</v>
      </c>
    </row>
    <row r="8" spans="1:13" ht="11.25">
      <c r="A8" s="1" t="s">
        <v>9</v>
      </c>
      <c r="B8" s="1">
        <f>SUM(B4:B7)</f>
        <v>50</v>
      </c>
      <c r="C8" s="1">
        <f>SUM(C4:C7)</f>
        <v>1</v>
      </c>
      <c r="D8" s="1">
        <f>SUM(D4:D7)</f>
        <v>100</v>
      </c>
      <c r="E8" s="1" t="s">
        <v>9</v>
      </c>
      <c r="F8" s="1">
        <f>SUM(F4:F7)</f>
        <v>50</v>
      </c>
      <c r="G8" s="1">
        <f>SUM(G4:G7)</f>
        <v>1</v>
      </c>
      <c r="H8" s="1">
        <f>SUM(H4:H7)</f>
        <v>100</v>
      </c>
      <c r="I8" s="1" t="s">
        <v>9</v>
      </c>
      <c r="J8" s="1">
        <f>SUM(J4:J7)</f>
        <v>100</v>
      </c>
      <c r="K8" s="1">
        <f>SUM(K4:K7)</f>
        <v>1</v>
      </c>
      <c r="L8" s="1">
        <f>SUM(L4:L7)</f>
        <v>100</v>
      </c>
      <c r="M8" s="1">
        <v>100</v>
      </c>
    </row>
    <row r="10" spans="1:9" ht="11.25">
      <c r="A10" s="1" t="s">
        <v>13</v>
      </c>
      <c r="E10" s="1" t="s">
        <v>14</v>
      </c>
      <c r="I10" s="1" t="s">
        <v>15</v>
      </c>
    </row>
    <row r="11" spans="1:13" ht="11.25">
      <c r="A11" s="1" t="s">
        <v>1</v>
      </c>
      <c r="B11" s="1" t="s">
        <v>2</v>
      </c>
      <c r="C11" s="1" t="s">
        <v>3</v>
      </c>
      <c r="D11" s="1" t="s">
        <v>4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1</v>
      </c>
      <c r="J11" s="1" t="s">
        <v>2</v>
      </c>
      <c r="K11" s="1" t="s">
        <v>3</v>
      </c>
      <c r="L11" s="1" t="s">
        <v>4</v>
      </c>
      <c r="M11" s="1" t="s">
        <v>35</v>
      </c>
    </row>
    <row r="12" spans="1:13" s="2" customFormat="1" ht="11.25">
      <c r="A12" s="2" t="s">
        <v>5</v>
      </c>
      <c r="B12" s="2">
        <v>27</v>
      </c>
      <c r="C12" s="2">
        <f>B12/B16</f>
        <v>0.54</v>
      </c>
      <c r="D12" s="2">
        <f>100*C12</f>
        <v>54</v>
      </c>
      <c r="E12" s="2" t="s">
        <v>5</v>
      </c>
      <c r="F12" s="2">
        <v>21</v>
      </c>
      <c r="G12" s="2">
        <f>F12/F16</f>
        <v>0.42</v>
      </c>
      <c r="H12" s="2">
        <f>100*G12</f>
        <v>42</v>
      </c>
      <c r="I12" s="2" t="s">
        <v>5</v>
      </c>
      <c r="J12" s="2">
        <f>B12+F12</f>
        <v>48</v>
      </c>
      <c r="K12" s="2">
        <f>J12/J16</f>
        <v>0.48</v>
      </c>
      <c r="L12" s="2">
        <f>100*K12</f>
        <v>48</v>
      </c>
      <c r="M12" s="2">
        <v>42.857142857142854</v>
      </c>
    </row>
    <row r="13" spans="1:13" s="3" customFormat="1" ht="11.25">
      <c r="A13" s="3" t="s">
        <v>6</v>
      </c>
      <c r="B13" s="3">
        <v>7</v>
      </c>
      <c r="C13" s="3">
        <f>B13/B16</f>
        <v>0.14</v>
      </c>
      <c r="D13" s="3">
        <f>100*C13</f>
        <v>14.000000000000002</v>
      </c>
      <c r="E13" s="3" t="s">
        <v>6</v>
      </c>
      <c r="F13" s="3">
        <v>13</v>
      </c>
      <c r="G13" s="3">
        <f>F13/F16</f>
        <v>0.26</v>
      </c>
      <c r="H13" s="3">
        <f>100*G13</f>
        <v>26</v>
      </c>
      <c r="I13" s="3" t="s">
        <v>6</v>
      </c>
      <c r="J13" s="3">
        <f>B13+F13</f>
        <v>20</v>
      </c>
      <c r="K13" s="3">
        <f>J13/J16</f>
        <v>0.2</v>
      </c>
      <c r="L13" s="3">
        <f>100*K13</f>
        <v>20</v>
      </c>
      <c r="M13" s="3">
        <v>21.428571428571427</v>
      </c>
    </row>
    <row r="14" spans="1:13" s="4" customFormat="1" ht="11.25">
      <c r="A14" s="4" t="s">
        <v>7</v>
      </c>
      <c r="B14" s="4">
        <v>11</v>
      </c>
      <c r="C14" s="4">
        <f>B14/B16</f>
        <v>0.22</v>
      </c>
      <c r="D14" s="4">
        <f>100*C14</f>
        <v>22</v>
      </c>
      <c r="E14" s="4" t="s">
        <v>7</v>
      </c>
      <c r="F14" s="4">
        <v>9</v>
      </c>
      <c r="G14" s="4">
        <f>F14/F16</f>
        <v>0.18</v>
      </c>
      <c r="H14" s="4">
        <f>100*G14</f>
        <v>18</v>
      </c>
      <c r="I14" s="4" t="s">
        <v>7</v>
      </c>
      <c r="J14" s="4">
        <f>B14+F14</f>
        <v>20</v>
      </c>
      <c r="K14" s="4">
        <f>J14/J16</f>
        <v>0.2</v>
      </c>
      <c r="L14" s="4">
        <f>100*K14</f>
        <v>20</v>
      </c>
      <c r="M14" s="4">
        <v>21.428571428571427</v>
      </c>
    </row>
    <row r="15" spans="1:13" s="5" customFormat="1" ht="11.25">
      <c r="A15" s="5" t="s">
        <v>8</v>
      </c>
      <c r="B15" s="5">
        <v>5</v>
      </c>
      <c r="C15" s="5">
        <f>B15/B16</f>
        <v>0.1</v>
      </c>
      <c r="D15" s="5">
        <f>100*C15</f>
        <v>10</v>
      </c>
      <c r="E15" s="5" t="s">
        <v>8</v>
      </c>
      <c r="F15" s="5">
        <v>7</v>
      </c>
      <c r="G15" s="5">
        <f>F15/F16</f>
        <v>0.14</v>
      </c>
      <c r="H15" s="5">
        <f>100*G15</f>
        <v>14.000000000000002</v>
      </c>
      <c r="I15" s="5" t="s">
        <v>8</v>
      </c>
      <c r="J15" s="5">
        <f>B15+F15</f>
        <v>12</v>
      </c>
      <c r="K15" s="5">
        <f>J15/J16</f>
        <v>0.12</v>
      </c>
      <c r="L15" s="5">
        <f>100*K15</f>
        <v>12</v>
      </c>
      <c r="M15" s="5">
        <v>14.285714285714285</v>
      </c>
    </row>
    <row r="16" spans="1:13" ht="11.25">
      <c r="A16" s="1" t="s">
        <v>9</v>
      </c>
      <c r="B16" s="1">
        <f>SUM(B12:B15)</f>
        <v>50</v>
      </c>
      <c r="C16" s="1">
        <f>SUM(C12:C15)</f>
        <v>1</v>
      </c>
      <c r="D16" s="1">
        <f>SUM(D12:D15)</f>
        <v>100</v>
      </c>
      <c r="E16" s="1" t="s">
        <v>9</v>
      </c>
      <c r="F16" s="1">
        <f>SUM(F12:F15)</f>
        <v>50</v>
      </c>
      <c r="G16" s="1">
        <f>SUM(G12:G15)</f>
        <v>0.9999999999999999</v>
      </c>
      <c r="H16" s="1">
        <f>SUM(H12:H15)</f>
        <v>100</v>
      </c>
      <c r="I16" s="1" t="s">
        <v>9</v>
      </c>
      <c r="J16" s="1">
        <f>SUM(J12:J15)</f>
        <v>100</v>
      </c>
      <c r="K16" s="1">
        <f>SUM(K12:K15)</f>
        <v>0.9999999999999999</v>
      </c>
      <c r="L16" s="1">
        <f>SUM(L12:L15)</f>
        <v>100</v>
      </c>
      <c r="M16" s="1">
        <v>100</v>
      </c>
    </row>
    <row r="18" spans="1:9" ht="11.25">
      <c r="A18" s="1" t="s">
        <v>16</v>
      </c>
      <c r="E18" s="1" t="s">
        <v>17</v>
      </c>
      <c r="I18" s="1" t="s">
        <v>18</v>
      </c>
    </row>
    <row r="19" spans="1:13" ht="11.25">
      <c r="A19" s="1" t="s">
        <v>1</v>
      </c>
      <c r="B19" s="1" t="s">
        <v>2</v>
      </c>
      <c r="C19" s="1" t="s">
        <v>3</v>
      </c>
      <c r="D19" s="1" t="s">
        <v>4</v>
      </c>
      <c r="E19" s="1" t="s">
        <v>1</v>
      </c>
      <c r="F19" s="1" t="s">
        <v>2</v>
      </c>
      <c r="G19" s="1" t="s">
        <v>3</v>
      </c>
      <c r="H19" s="1" t="s">
        <v>4</v>
      </c>
      <c r="I19" s="1" t="s">
        <v>1</v>
      </c>
      <c r="J19" s="1" t="s">
        <v>2</v>
      </c>
      <c r="K19" s="1" t="s">
        <v>3</v>
      </c>
      <c r="L19" s="1" t="s">
        <v>4</v>
      </c>
      <c r="M19" s="1" t="s">
        <v>35</v>
      </c>
    </row>
    <row r="20" spans="1:13" s="2" customFormat="1" ht="11.25">
      <c r="A20" s="2" t="s">
        <v>5</v>
      </c>
      <c r="B20" s="2">
        <v>22</v>
      </c>
      <c r="C20" s="2">
        <f>B20/B24</f>
        <v>0.44</v>
      </c>
      <c r="D20" s="2">
        <f>100*C20</f>
        <v>44</v>
      </c>
      <c r="E20" s="2" t="s">
        <v>5</v>
      </c>
      <c r="F20" s="2">
        <v>26</v>
      </c>
      <c r="G20" s="2">
        <f>F20/F24</f>
        <v>0.52</v>
      </c>
      <c r="H20" s="2">
        <f>100*G20</f>
        <v>52</v>
      </c>
      <c r="I20" s="2" t="s">
        <v>5</v>
      </c>
      <c r="J20" s="2">
        <f>B20+F20</f>
        <v>48</v>
      </c>
      <c r="K20" s="2">
        <f>J20/J24</f>
        <v>0.48</v>
      </c>
      <c r="L20" s="2">
        <f>100*K20</f>
        <v>48</v>
      </c>
      <c r="M20" s="2">
        <v>42.857142857142854</v>
      </c>
    </row>
    <row r="21" spans="1:13" s="3" customFormat="1" ht="11.25">
      <c r="A21" s="3" t="s">
        <v>6</v>
      </c>
      <c r="B21" s="3">
        <v>9</v>
      </c>
      <c r="C21" s="3">
        <f>B21/B24</f>
        <v>0.18</v>
      </c>
      <c r="D21" s="3">
        <f>100*C21</f>
        <v>18</v>
      </c>
      <c r="E21" s="3" t="s">
        <v>6</v>
      </c>
      <c r="F21" s="3">
        <v>11</v>
      </c>
      <c r="G21" s="3">
        <f>F21/F24</f>
        <v>0.22</v>
      </c>
      <c r="H21" s="3">
        <f>100*G21</f>
        <v>22</v>
      </c>
      <c r="I21" s="3" t="s">
        <v>6</v>
      </c>
      <c r="J21" s="3">
        <f>B21+F21</f>
        <v>20</v>
      </c>
      <c r="K21" s="3">
        <f>J21/J24</f>
        <v>0.2</v>
      </c>
      <c r="L21" s="3">
        <f>100*K21</f>
        <v>20</v>
      </c>
      <c r="M21" s="3">
        <v>21.428571428571427</v>
      </c>
    </row>
    <row r="22" spans="1:13" s="4" customFormat="1" ht="11.25">
      <c r="A22" s="4" t="s">
        <v>7</v>
      </c>
      <c r="B22" s="4">
        <v>12</v>
      </c>
      <c r="C22" s="4">
        <f>B22/B24</f>
        <v>0.24</v>
      </c>
      <c r="D22" s="4">
        <f>100*C22</f>
        <v>24</v>
      </c>
      <c r="E22" s="4" t="s">
        <v>7</v>
      </c>
      <c r="F22" s="4">
        <v>11</v>
      </c>
      <c r="G22" s="4">
        <f>F22/F24</f>
        <v>0.22</v>
      </c>
      <c r="H22" s="4">
        <f>100*G22</f>
        <v>22</v>
      </c>
      <c r="I22" s="4" t="s">
        <v>7</v>
      </c>
      <c r="J22" s="4">
        <f>B22+F22</f>
        <v>23</v>
      </c>
      <c r="K22" s="4">
        <f>J22/J24</f>
        <v>0.23</v>
      </c>
      <c r="L22" s="4">
        <f>100*K22</f>
        <v>23</v>
      </c>
      <c r="M22" s="4">
        <v>21.428571428571427</v>
      </c>
    </row>
    <row r="23" spans="1:13" s="5" customFormat="1" ht="11.25">
      <c r="A23" s="5" t="s">
        <v>8</v>
      </c>
      <c r="B23" s="5">
        <v>7</v>
      </c>
      <c r="C23" s="5">
        <f>B23/B24</f>
        <v>0.14</v>
      </c>
      <c r="D23" s="5">
        <f>100*C23</f>
        <v>14.000000000000002</v>
      </c>
      <c r="E23" s="5" t="s">
        <v>8</v>
      </c>
      <c r="F23" s="5">
        <v>2</v>
      </c>
      <c r="G23" s="5">
        <f>F23/F24</f>
        <v>0.04</v>
      </c>
      <c r="H23" s="5">
        <f>100*G23</f>
        <v>4</v>
      </c>
      <c r="I23" s="5" t="s">
        <v>8</v>
      </c>
      <c r="J23" s="5">
        <f>B23+F23</f>
        <v>9</v>
      </c>
      <c r="K23" s="5">
        <f>J23/J24</f>
        <v>0.09</v>
      </c>
      <c r="L23" s="5">
        <f>100*K23</f>
        <v>9</v>
      </c>
      <c r="M23" s="5">
        <v>14.285714285714285</v>
      </c>
    </row>
    <row r="24" spans="1:13" ht="11.25">
      <c r="A24" s="1" t="s">
        <v>9</v>
      </c>
      <c r="B24" s="1">
        <f>SUM(B20:B23)</f>
        <v>50</v>
      </c>
      <c r="C24" s="1">
        <f>SUM(C20:C23)</f>
        <v>1</v>
      </c>
      <c r="D24" s="1">
        <f>SUM(D20:D23)</f>
        <v>100</v>
      </c>
      <c r="E24" s="1" t="s">
        <v>9</v>
      </c>
      <c r="F24" s="1">
        <f>SUM(F20:F23)</f>
        <v>50</v>
      </c>
      <c r="G24" s="1">
        <f>SUM(G20:G23)</f>
        <v>1</v>
      </c>
      <c r="H24" s="1">
        <f>SUM(H20:H23)</f>
        <v>100</v>
      </c>
      <c r="I24" s="1" t="s">
        <v>9</v>
      </c>
      <c r="J24" s="1">
        <f>SUM(J20:J23)</f>
        <v>100</v>
      </c>
      <c r="K24" s="1">
        <f>SUM(K20:K23)</f>
        <v>0.9999999999999999</v>
      </c>
      <c r="L24" s="1">
        <f>SUM(L20:L23)</f>
        <v>100</v>
      </c>
      <c r="M24" s="1">
        <v>100</v>
      </c>
    </row>
    <row r="26" spans="1:9" ht="11.25">
      <c r="A26" s="1" t="s">
        <v>19</v>
      </c>
      <c r="E26" s="1" t="s">
        <v>28</v>
      </c>
      <c r="I26" s="1" t="s">
        <v>27</v>
      </c>
    </row>
    <row r="27" spans="1:13" ht="11.25">
      <c r="A27" s="1" t="s">
        <v>1</v>
      </c>
      <c r="B27" s="1" t="s">
        <v>2</v>
      </c>
      <c r="C27" s="1" t="s">
        <v>3</v>
      </c>
      <c r="D27" s="1" t="s">
        <v>4</v>
      </c>
      <c r="E27" s="1" t="s">
        <v>1</v>
      </c>
      <c r="F27" s="1" t="s">
        <v>2</v>
      </c>
      <c r="G27" s="1" t="s">
        <v>3</v>
      </c>
      <c r="H27" s="1" t="s">
        <v>4</v>
      </c>
      <c r="I27" s="1" t="s">
        <v>1</v>
      </c>
      <c r="J27" s="1" t="s">
        <v>2</v>
      </c>
      <c r="K27" s="1" t="s">
        <v>3</v>
      </c>
      <c r="L27" s="1" t="s">
        <v>4</v>
      </c>
      <c r="M27" s="1" t="s">
        <v>35</v>
      </c>
    </row>
    <row r="28" spans="1:13" s="2" customFormat="1" ht="11.25">
      <c r="A28" s="2" t="s">
        <v>5</v>
      </c>
      <c r="B28" s="2">
        <f>B4+B12+B20</f>
        <v>69</v>
      </c>
      <c r="C28" s="2">
        <f>B28/B32</f>
        <v>0.46</v>
      </c>
      <c r="D28" s="2">
        <f>100*C28</f>
        <v>46</v>
      </c>
      <c r="E28" s="2" t="s">
        <v>5</v>
      </c>
      <c r="F28" s="2">
        <f>F4+F12+F20</f>
        <v>72</v>
      </c>
      <c r="G28" s="2">
        <f>F28/F32</f>
        <v>0.48</v>
      </c>
      <c r="H28" s="2">
        <f>100*G28</f>
        <v>48</v>
      </c>
      <c r="I28" s="2" t="s">
        <v>5</v>
      </c>
      <c r="J28" s="2">
        <f>B28+F28</f>
        <v>141</v>
      </c>
      <c r="K28" s="2">
        <f>J28/J32</f>
        <v>0.47</v>
      </c>
      <c r="L28" s="2">
        <f>100*K28</f>
        <v>47</v>
      </c>
      <c r="M28" s="2">
        <v>42.857142857142854</v>
      </c>
    </row>
    <row r="29" spans="1:13" s="3" customFormat="1" ht="11.25">
      <c r="A29" s="3" t="s">
        <v>6</v>
      </c>
      <c r="B29" s="3">
        <f>B5+B13+B21</f>
        <v>28</v>
      </c>
      <c r="C29" s="3">
        <f>B29/B32</f>
        <v>0.18666666666666668</v>
      </c>
      <c r="D29" s="3">
        <f>100*C29</f>
        <v>18.666666666666668</v>
      </c>
      <c r="E29" s="3" t="s">
        <v>6</v>
      </c>
      <c r="F29" s="3">
        <f>F5+F13+F21</f>
        <v>35</v>
      </c>
      <c r="G29" s="3">
        <f>F29/F32</f>
        <v>0.23333333333333334</v>
      </c>
      <c r="H29" s="3">
        <f>100*G29</f>
        <v>23.333333333333332</v>
      </c>
      <c r="I29" s="3" t="s">
        <v>6</v>
      </c>
      <c r="J29" s="3">
        <f>B29+F29</f>
        <v>63</v>
      </c>
      <c r="K29" s="3">
        <f>J29/J32</f>
        <v>0.21</v>
      </c>
      <c r="L29" s="3">
        <f>100*K29</f>
        <v>21</v>
      </c>
      <c r="M29" s="3">
        <v>21.428571428571427</v>
      </c>
    </row>
    <row r="30" spans="1:13" s="4" customFormat="1" ht="11.25">
      <c r="A30" s="4" t="s">
        <v>7</v>
      </c>
      <c r="B30" s="4">
        <f>B6+B14+B22</f>
        <v>38</v>
      </c>
      <c r="C30" s="4">
        <f>B30/B32</f>
        <v>0.25333333333333335</v>
      </c>
      <c r="D30" s="4">
        <f>100*C30</f>
        <v>25.333333333333336</v>
      </c>
      <c r="E30" s="4" t="s">
        <v>7</v>
      </c>
      <c r="F30" s="4">
        <f>F6+F14+F22</f>
        <v>25</v>
      </c>
      <c r="G30" s="4">
        <f>F30/F32</f>
        <v>0.16666666666666666</v>
      </c>
      <c r="H30" s="4">
        <f>100*G30</f>
        <v>16.666666666666664</v>
      </c>
      <c r="I30" s="4" t="s">
        <v>7</v>
      </c>
      <c r="J30" s="4">
        <f>B30+F30</f>
        <v>63</v>
      </c>
      <c r="K30" s="4">
        <f>J30/J32</f>
        <v>0.21</v>
      </c>
      <c r="L30" s="4">
        <f>100*K30</f>
        <v>21</v>
      </c>
      <c r="M30" s="4">
        <v>21.428571428571427</v>
      </c>
    </row>
    <row r="31" spans="1:13" s="5" customFormat="1" ht="11.25">
      <c r="A31" s="5" t="s">
        <v>8</v>
      </c>
      <c r="B31" s="5">
        <f>B7+B15+B23</f>
        <v>15</v>
      </c>
      <c r="C31" s="5">
        <f>B31/B32</f>
        <v>0.1</v>
      </c>
      <c r="D31" s="5">
        <f>100*C31</f>
        <v>10</v>
      </c>
      <c r="E31" s="5" t="s">
        <v>8</v>
      </c>
      <c r="F31" s="5">
        <f>F7+F15+F23</f>
        <v>18</v>
      </c>
      <c r="G31" s="5">
        <f>F31/F32</f>
        <v>0.12</v>
      </c>
      <c r="H31" s="5">
        <f>100*G31</f>
        <v>12</v>
      </c>
      <c r="I31" s="5" t="s">
        <v>8</v>
      </c>
      <c r="J31" s="5">
        <f>B31+F31</f>
        <v>33</v>
      </c>
      <c r="K31" s="5">
        <f>J31/J32</f>
        <v>0.11</v>
      </c>
      <c r="L31" s="5">
        <f>100*K31</f>
        <v>11</v>
      </c>
      <c r="M31" s="5">
        <v>14.285714285714285</v>
      </c>
    </row>
    <row r="32" spans="1:13" ht="11.25">
      <c r="A32" s="1" t="s">
        <v>9</v>
      </c>
      <c r="B32" s="1">
        <f>SUM(B28:B31)</f>
        <v>150</v>
      </c>
      <c r="C32" s="1">
        <f>SUM(C28:C31)</f>
        <v>1.0000000000000002</v>
      </c>
      <c r="D32" s="1">
        <f>SUM(D28:D31)</f>
        <v>100</v>
      </c>
      <c r="E32" s="1" t="s">
        <v>9</v>
      </c>
      <c r="F32" s="1">
        <f>SUM(F28:F31)</f>
        <v>150</v>
      </c>
      <c r="G32" s="1">
        <f>SUM(G28:G31)</f>
        <v>1</v>
      </c>
      <c r="H32" s="1">
        <f>SUM(H28:H31)</f>
        <v>100</v>
      </c>
      <c r="I32" s="1" t="s">
        <v>9</v>
      </c>
      <c r="J32" s="1">
        <f>SUM(J28:J31)</f>
        <v>300</v>
      </c>
      <c r="K32" s="1">
        <f>SUM(K28:K31)</f>
        <v>0.9999999999999999</v>
      </c>
      <c r="L32" s="1">
        <f>SUM(L28:L31)</f>
        <v>100</v>
      </c>
      <c r="M32" s="1">
        <v>100</v>
      </c>
    </row>
    <row r="34" ht="11.25">
      <c r="A34" s="1" t="s">
        <v>20</v>
      </c>
    </row>
    <row r="35" spans="1:10" ht="11.25">
      <c r="A35" s="1" t="s">
        <v>1</v>
      </c>
      <c r="B35" s="1" t="s">
        <v>2</v>
      </c>
      <c r="C35" s="1" t="s">
        <v>3</v>
      </c>
      <c r="D35" s="1" t="s">
        <v>4</v>
      </c>
      <c r="E35" s="1" t="s">
        <v>21</v>
      </c>
      <c r="F35" s="1" t="s">
        <v>22</v>
      </c>
      <c r="G35" s="1" t="s">
        <v>23</v>
      </c>
      <c r="H35" s="1" t="s">
        <v>24</v>
      </c>
      <c r="I35" s="1" t="s">
        <v>25</v>
      </c>
      <c r="J35" s="1" t="s">
        <v>26</v>
      </c>
    </row>
    <row r="36" spans="1:10" s="2" customFormat="1" ht="11.25">
      <c r="A36" s="2" t="s">
        <v>5</v>
      </c>
      <c r="B36" s="2">
        <v>12</v>
      </c>
      <c r="C36" s="2">
        <f>B36/B40</f>
        <v>0.42857142857142855</v>
      </c>
      <c r="D36" s="2">
        <f>100*C36</f>
        <v>42.857142857142854</v>
      </c>
      <c r="E36" s="2">
        <f>50*C36</f>
        <v>21.428571428571427</v>
      </c>
      <c r="F36" s="2">
        <f>100*C36</f>
        <v>42.857142857142854</v>
      </c>
      <c r="G36" s="2">
        <f>150*C36</f>
        <v>64.28571428571428</v>
      </c>
      <c r="H36" s="2">
        <f>200*C36</f>
        <v>85.71428571428571</v>
      </c>
      <c r="I36" s="2">
        <f>250*C36</f>
        <v>107.14285714285714</v>
      </c>
      <c r="J36" s="2">
        <f>300*C36</f>
        <v>128.57142857142856</v>
      </c>
    </row>
    <row r="37" spans="1:10" s="3" customFormat="1" ht="11.25">
      <c r="A37" s="3" t="s">
        <v>6</v>
      </c>
      <c r="B37" s="3">
        <v>6</v>
      </c>
      <c r="C37" s="3">
        <f>B37/B40</f>
        <v>0.21428571428571427</v>
      </c>
      <c r="D37" s="3">
        <f>100*C37</f>
        <v>21.428571428571427</v>
      </c>
      <c r="E37" s="3">
        <f>50*C37</f>
        <v>10.714285714285714</v>
      </c>
      <c r="F37" s="3">
        <f>100*C37</f>
        <v>21.428571428571427</v>
      </c>
      <c r="G37" s="3">
        <f>150*C37</f>
        <v>32.14285714285714</v>
      </c>
      <c r="H37" s="3">
        <f>200*C37</f>
        <v>42.857142857142854</v>
      </c>
      <c r="I37" s="3">
        <f>250*C37</f>
        <v>53.57142857142857</v>
      </c>
      <c r="J37" s="3">
        <f>300*C37</f>
        <v>64.28571428571428</v>
      </c>
    </row>
    <row r="38" spans="1:10" s="4" customFormat="1" ht="11.25">
      <c r="A38" s="4" t="s">
        <v>7</v>
      </c>
      <c r="B38" s="4">
        <v>6</v>
      </c>
      <c r="C38" s="4">
        <f>B38/B40</f>
        <v>0.21428571428571427</v>
      </c>
      <c r="D38" s="4">
        <f>100*C38</f>
        <v>21.428571428571427</v>
      </c>
      <c r="E38" s="4">
        <f>50*C38</f>
        <v>10.714285714285714</v>
      </c>
      <c r="F38" s="4">
        <f>100*C38</f>
        <v>21.428571428571427</v>
      </c>
      <c r="G38" s="4">
        <f>150*C38</f>
        <v>32.14285714285714</v>
      </c>
      <c r="H38" s="4">
        <f>200*C38</f>
        <v>42.857142857142854</v>
      </c>
      <c r="I38" s="4">
        <f>250*C38</f>
        <v>53.57142857142857</v>
      </c>
      <c r="J38" s="4">
        <f>300*C38</f>
        <v>64.28571428571428</v>
      </c>
    </row>
    <row r="39" spans="1:10" s="5" customFormat="1" ht="11.25">
      <c r="A39" s="5" t="s">
        <v>8</v>
      </c>
      <c r="B39" s="5">
        <v>4</v>
      </c>
      <c r="C39" s="5">
        <f>B39/B40</f>
        <v>0.14285714285714285</v>
      </c>
      <c r="D39" s="5">
        <f>100*C39</f>
        <v>14.285714285714285</v>
      </c>
      <c r="E39" s="5">
        <f>50*C39</f>
        <v>7.142857142857142</v>
      </c>
      <c r="F39" s="5">
        <f>100*C39</f>
        <v>14.285714285714285</v>
      </c>
      <c r="G39" s="5">
        <f>150*C39</f>
        <v>21.428571428571427</v>
      </c>
      <c r="H39" s="5">
        <f>200*C39</f>
        <v>28.57142857142857</v>
      </c>
      <c r="I39" s="5">
        <f>250*C39</f>
        <v>35.714285714285715</v>
      </c>
      <c r="J39" s="5">
        <f>300*C39</f>
        <v>42.857142857142854</v>
      </c>
    </row>
    <row r="40" spans="1:10" ht="11.25">
      <c r="A40" s="1" t="s">
        <v>9</v>
      </c>
      <c r="B40" s="1">
        <f aca="true" t="shared" si="0" ref="B40:J40">SUM(B36:B39)</f>
        <v>28</v>
      </c>
      <c r="C40" s="1">
        <f t="shared" si="0"/>
        <v>1</v>
      </c>
      <c r="D40" s="1">
        <f t="shared" si="0"/>
        <v>100</v>
      </c>
      <c r="E40" s="1">
        <f t="shared" si="0"/>
        <v>50</v>
      </c>
      <c r="F40" s="1">
        <f t="shared" si="0"/>
        <v>100</v>
      </c>
      <c r="G40" s="1">
        <f t="shared" si="0"/>
        <v>149.99999999999997</v>
      </c>
      <c r="H40" s="1">
        <f t="shared" si="0"/>
        <v>200</v>
      </c>
      <c r="I40" s="1">
        <f t="shared" si="0"/>
        <v>250</v>
      </c>
      <c r="J40" s="1">
        <f t="shared" si="0"/>
        <v>299.99999999999994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IV16384"/>
    </sheetView>
  </sheetViews>
  <sheetFormatPr defaultColWidth="14.00390625" defaultRowHeight="12.75"/>
  <cols>
    <col min="1" max="1" width="9.00390625" style="7" customWidth="1"/>
    <col min="2" max="2" width="6.57421875" style="7" customWidth="1"/>
    <col min="3" max="3" width="5.8515625" style="7" customWidth="1"/>
    <col min="4" max="4" width="6.28125" style="7" customWidth="1"/>
    <col min="5" max="5" width="5.421875" style="7" customWidth="1"/>
    <col min="6" max="6" width="3.421875" style="7" customWidth="1"/>
    <col min="7" max="7" width="5.7109375" style="7" customWidth="1"/>
    <col min="8" max="8" width="7.00390625" style="7" customWidth="1"/>
    <col min="9" max="9" width="5.57421875" style="7" customWidth="1"/>
    <col min="10" max="10" width="7.7109375" style="7" customWidth="1"/>
    <col min="11" max="11" width="4.57421875" style="7" customWidth="1"/>
    <col min="12" max="12" width="5.7109375" style="7" customWidth="1"/>
    <col min="13" max="13" width="4.57421875" style="7" customWidth="1"/>
    <col min="14" max="14" width="10.57421875" style="7" customWidth="1"/>
    <col min="15" max="15" width="9.7109375" style="7" customWidth="1"/>
    <col min="16" max="16384" width="14.00390625" style="7" customWidth="1"/>
  </cols>
  <sheetData>
    <row r="1" ht="18.75">
      <c r="A1" s="7" t="s">
        <v>31</v>
      </c>
    </row>
    <row r="2" spans="1:9" ht="18.75">
      <c r="A2" s="7" t="s">
        <v>19</v>
      </c>
      <c r="E2" s="7" t="s">
        <v>28</v>
      </c>
      <c r="I2" s="7" t="s">
        <v>27</v>
      </c>
    </row>
    <row r="3" spans="1:13" ht="18.75">
      <c r="A3" s="7" t="s">
        <v>1</v>
      </c>
      <c r="B3" s="7" t="s">
        <v>2</v>
      </c>
      <c r="C3" s="7" t="s">
        <v>3</v>
      </c>
      <c r="D3" s="7" t="s">
        <v>4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1</v>
      </c>
      <c r="J3" s="7" t="s">
        <v>2</v>
      </c>
      <c r="K3" s="7" t="s">
        <v>3</v>
      </c>
      <c r="L3" s="7" t="s">
        <v>4</v>
      </c>
      <c r="M3" s="7" t="s">
        <v>35</v>
      </c>
    </row>
    <row r="4" spans="1:12" ht="18.75">
      <c r="A4" s="7" t="s">
        <v>5</v>
      </c>
      <c r="B4" s="7">
        <v>0</v>
      </c>
      <c r="C4" s="7">
        <v>0.44666666666666666</v>
      </c>
      <c r="D4" s="7">
        <v>44.666666666666664</v>
      </c>
      <c r="E4" s="7" t="s">
        <v>5</v>
      </c>
      <c r="F4" s="7">
        <v>0</v>
      </c>
      <c r="G4" s="7">
        <v>0.4</v>
      </c>
      <c r="H4" s="7">
        <v>40</v>
      </c>
      <c r="I4" s="7" t="s">
        <v>5</v>
      </c>
      <c r="J4" s="7">
        <v>0</v>
      </c>
      <c r="K4" s="7">
        <v>0.42333333333333334</v>
      </c>
      <c r="L4" s="7">
        <v>42.333333333333336</v>
      </c>
    </row>
    <row r="5" spans="1:12" ht="18.75">
      <c r="A5" s="7" t="s">
        <v>6</v>
      </c>
      <c r="B5" s="7">
        <v>0</v>
      </c>
      <c r="C5" s="7">
        <v>0.15333333333333332</v>
      </c>
      <c r="D5" s="7">
        <v>15.333333333333332</v>
      </c>
      <c r="E5" s="7" t="s">
        <v>6</v>
      </c>
      <c r="F5" s="7">
        <v>0</v>
      </c>
      <c r="G5" s="7">
        <v>0.18</v>
      </c>
      <c r="H5" s="7">
        <v>18</v>
      </c>
      <c r="I5" s="7" t="s">
        <v>6</v>
      </c>
      <c r="J5" s="7">
        <v>0</v>
      </c>
      <c r="K5" s="7">
        <v>0.16666666666666666</v>
      </c>
      <c r="L5" s="7">
        <v>16.666666666666664</v>
      </c>
    </row>
    <row r="6" spans="1:12" ht="18.75">
      <c r="A6" s="7" t="s">
        <v>7</v>
      </c>
      <c r="B6" s="7">
        <v>0</v>
      </c>
      <c r="C6" s="7">
        <v>0.06666666666666667</v>
      </c>
      <c r="D6" s="7">
        <v>6.666666666666667</v>
      </c>
      <c r="E6" s="7" t="s">
        <v>7</v>
      </c>
      <c r="F6" s="7">
        <v>0</v>
      </c>
      <c r="G6" s="7">
        <v>0.08666666666666667</v>
      </c>
      <c r="H6" s="7">
        <v>8.666666666666668</v>
      </c>
      <c r="I6" s="7" t="s">
        <v>7</v>
      </c>
      <c r="J6" s="7">
        <v>0</v>
      </c>
      <c r="K6" s="7">
        <v>0.07666666666666666</v>
      </c>
      <c r="L6" s="7">
        <v>7.666666666666666</v>
      </c>
    </row>
    <row r="7" spans="1:12" ht="18.75">
      <c r="A7" s="7" t="s">
        <v>8</v>
      </c>
      <c r="B7" s="7">
        <v>0</v>
      </c>
      <c r="C7" s="7">
        <v>0.3333333333333333</v>
      </c>
      <c r="D7" s="7">
        <v>33.33333333333333</v>
      </c>
      <c r="E7" s="7" t="s">
        <v>8</v>
      </c>
      <c r="F7" s="7">
        <v>0</v>
      </c>
      <c r="G7" s="7">
        <v>0.3333333333333333</v>
      </c>
      <c r="H7" s="7">
        <v>33.33333333333333</v>
      </c>
      <c r="I7" s="7" t="s">
        <v>8</v>
      </c>
      <c r="J7" s="7">
        <v>0</v>
      </c>
      <c r="K7" s="7">
        <v>0.3333333333333333</v>
      </c>
      <c r="L7" s="7">
        <v>33.33333333333333</v>
      </c>
    </row>
    <row r="8" spans="1:12" ht="18.75">
      <c r="A8" s="7" t="s">
        <v>9</v>
      </c>
      <c r="B8" s="7">
        <v>150</v>
      </c>
      <c r="C8" s="7">
        <v>1</v>
      </c>
      <c r="D8" s="7">
        <v>100</v>
      </c>
      <c r="E8" s="7" t="s">
        <v>9</v>
      </c>
      <c r="F8" s="7">
        <v>150</v>
      </c>
      <c r="G8" s="7">
        <v>1</v>
      </c>
      <c r="H8" s="7">
        <v>100</v>
      </c>
      <c r="I8" s="7" t="s">
        <v>9</v>
      </c>
      <c r="J8" s="7">
        <v>300</v>
      </c>
      <c r="K8" s="7">
        <v>1</v>
      </c>
      <c r="L8" s="7">
        <v>100</v>
      </c>
    </row>
    <row r="10" spans="1:9" ht="18.75">
      <c r="A10" s="7" t="s">
        <v>19</v>
      </c>
      <c r="E10" s="7" t="s">
        <v>28</v>
      </c>
      <c r="I10" s="7" t="s">
        <v>27</v>
      </c>
    </row>
    <row r="11" spans="1:13" ht="18.75">
      <c r="A11" s="7" t="s">
        <v>1</v>
      </c>
      <c r="B11" s="7" t="s">
        <v>2</v>
      </c>
      <c r="C11" s="7" t="s">
        <v>3</v>
      </c>
      <c r="D11" s="7" t="s">
        <v>4</v>
      </c>
      <c r="E11" s="7" t="s">
        <v>1</v>
      </c>
      <c r="F11" s="7" t="s">
        <v>2</v>
      </c>
      <c r="G11" s="7" t="s">
        <v>3</v>
      </c>
      <c r="H11" s="7" t="s">
        <v>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35</v>
      </c>
    </row>
    <row r="12" spans="1:12" ht="18.75">
      <c r="A12" s="7" t="s">
        <v>5</v>
      </c>
      <c r="B12" s="7">
        <v>0</v>
      </c>
      <c r="C12" s="7">
        <v>0.38</v>
      </c>
      <c r="D12" s="7">
        <v>38</v>
      </c>
      <c r="E12" s="7" t="s">
        <v>5</v>
      </c>
      <c r="F12" s="7">
        <v>0</v>
      </c>
      <c r="G12" s="7">
        <v>0.4666666666666667</v>
      </c>
      <c r="H12" s="7">
        <v>46.666666666666664</v>
      </c>
      <c r="I12" s="7" t="s">
        <v>5</v>
      </c>
      <c r="J12" s="7">
        <v>0</v>
      </c>
      <c r="K12" s="7">
        <v>0.42333333333333334</v>
      </c>
      <c r="L12" s="7">
        <v>42.333333333333336</v>
      </c>
    </row>
    <row r="13" spans="1:12" ht="18.75">
      <c r="A13" s="7" t="s">
        <v>6</v>
      </c>
      <c r="B13" s="7">
        <v>0</v>
      </c>
      <c r="C13" s="7">
        <v>0.19333333333333333</v>
      </c>
      <c r="D13" s="7">
        <v>19.333333333333332</v>
      </c>
      <c r="E13" s="7" t="s">
        <v>6</v>
      </c>
      <c r="F13" s="7">
        <v>0</v>
      </c>
      <c r="G13" s="7">
        <v>0.14</v>
      </c>
      <c r="H13" s="7">
        <v>14.000000000000002</v>
      </c>
      <c r="I13" s="7" t="s">
        <v>6</v>
      </c>
      <c r="J13" s="7">
        <v>0</v>
      </c>
      <c r="K13" s="7">
        <v>0.16666666666666666</v>
      </c>
      <c r="L13" s="7">
        <v>16.666666666666664</v>
      </c>
    </row>
    <row r="14" spans="1:12" ht="18.75">
      <c r="A14" s="7" t="s">
        <v>7</v>
      </c>
      <c r="B14" s="7">
        <v>0</v>
      </c>
      <c r="C14" s="7">
        <v>0.1</v>
      </c>
      <c r="D14" s="7">
        <v>10</v>
      </c>
      <c r="E14" s="7" t="s">
        <v>7</v>
      </c>
      <c r="F14" s="7">
        <v>0</v>
      </c>
      <c r="G14" s="7">
        <v>0.04666666666666667</v>
      </c>
      <c r="H14" s="7">
        <v>4.666666666666667</v>
      </c>
      <c r="I14" s="7" t="s">
        <v>7</v>
      </c>
      <c r="J14" s="7">
        <v>0</v>
      </c>
      <c r="K14" s="7">
        <v>0.07333333333333333</v>
      </c>
      <c r="L14" s="7">
        <v>7.333333333333333</v>
      </c>
    </row>
    <row r="15" spans="1:12" ht="18.75">
      <c r="A15" s="7" t="s">
        <v>8</v>
      </c>
      <c r="B15" s="7">
        <v>0</v>
      </c>
      <c r="C15" s="7">
        <v>0.32666666666666666</v>
      </c>
      <c r="D15" s="7">
        <v>32.666666666666664</v>
      </c>
      <c r="E15" s="7" t="s">
        <v>8</v>
      </c>
      <c r="F15" s="7">
        <v>0</v>
      </c>
      <c r="G15" s="7">
        <v>0.3466666666666667</v>
      </c>
      <c r="H15" s="7">
        <v>34.66666666666667</v>
      </c>
      <c r="I15" s="7" t="s">
        <v>8</v>
      </c>
      <c r="J15" s="7">
        <v>0</v>
      </c>
      <c r="K15" s="7">
        <v>0.33666666666666667</v>
      </c>
      <c r="L15" s="7">
        <v>33.666666666666664</v>
      </c>
    </row>
    <row r="16" spans="1:12" ht="18.75">
      <c r="A16" s="7" t="s">
        <v>9</v>
      </c>
      <c r="B16" s="7">
        <v>150</v>
      </c>
      <c r="C16" s="7">
        <v>1</v>
      </c>
      <c r="D16" s="7">
        <v>100</v>
      </c>
      <c r="E16" s="7" t="s">
        <v>9</v>
      </c>
      <c r="F16" s="7">
        <v>150</v>
      </c>
      <c r="G16" s="7">
        <v>1</v>
      </c>
      <c r="H16" s="7">
        <v>100</v>
      </c>
      <c r="I16" s="7" t="s">
        <v>9</v>
      </c>
      <c r="J16" s="7">
        <v>300</v>
      </c>
      <c r="K16" s="7">
        <v>1</v>
      </c>
      <c r="L16" s="7">
        <v>100</v>
      </c>
    </row>
    <row r="18" spans="2:6" ht="18.75">
      <c r="B18" s="7" t="s">
        <v>32</v>
      </c>
      <c r="D18" s="7" t="s">
        <v>32</v>
      </c>
      <c r="F18" s="7" t="s">
        <v>33</v>
      </c>
    </row>
    <row r="19" spans="2:8" ht="18.75">
      <c r="B19" s="7" t="s">
        <v>29</v>
      </c>
      <c r="C19" s="7" t="s">
        <v>30</v>
      </c>
      <c r="D19" s="7" t="s">
        <v>34</v>
      </c>
      <c r="E19" s="7" t="s">
        <v>30</v>
      </c>
      <c r="F19" s="7" t="s">
        <v>34</v>
      </c>
      <c r="G19" s="7" t="s">
        <v>30</v>
      </c>
      <c r="H19" s="7" t="s">
        <v>35</v>
      </c>
    </row>
    <row r="20" spans="1:7" ht="18.75">
      <c r="A20" s="7" t="s">
        <v>5</v>
      </c>
      <c r="B20" s="7">
        <f>B4+B12</f>
        <v>0</v>
      </c>
      <c r="C20" s="7">
        <f>B20/300</f>
        <v>0</v>
      </c>
      <c r="D20" s="7">
        <f>F4+F12</f>
        <v>0</v>
      </c>
      <c r="E20" s="7">
        <f>D20/300</f>
        <v>0</v>
      </c>
      <c r="F20" s="7">
        <f>B20+D20</f>
        <v>0</v>
      </c>
      <c r="G20" s="7">
        <f>F20/600</f>
        <v>0</v>
      </c>
    </row>
    <row r="21" spans="1:7" ht="18.75">
      <c r="A21" s="7" t="s">
        <v>6</v>
      </c>
      <c r="B21" s="7">
        <f>B5+B13</f>
        <v>0</v>
      </c>
      <c r="C21" s="7">
        <f>B21/300</f>
        <v>0</v>
      </c>
      <c r="D21" s="7">
        <f>F5+F13</f>
        <v>0</v>
      </c>
      <c r="E21" s="7">
        <f>D21/300</f>
        <v>0</v>
      </c>
      <c r="F21" s="7">
        <f>B21+D21</f>
        <v>0</v>
      </c>
      <c r="G21" s="7">
        <f>F21/600</f>
        <v>0</v>
      </c>
    </row>
    <row r="22" spans="1:7" ht="18.75">
      <c r="A22" s="7" t="s">
        <v>7</v>
      </c>
      <c r="B22" s="7">
        <f>B6+B14</f>
        <v>0</v>
      </c>
      <c r="C22" s="7">
        <f>B22/300</f>
        <v>0</v>
      </c>
      <c r="D22" s="7">
        <f>F6+F14</f>
        <v>0</v>
      </c>
      <c r="E22" s="7">
        <f>D22/300</f>
        <v>0</v>
      </c>
      <c r="F22" s="7">
        <f>B22+D22</f>
        <v>0</v>
      </c>
      <c r="G22" s="7">
        <f>F22/600</f>
        <v>0</v>
      </c>
    </row>
    <row r="23" spans="1:7" ht="18.75">
      <c r="A23" s="7" t="s">
        <v>8</v>
      </c>
      <c r="B23" s="7">
        <f>B7+B15</f>
        <v>0</v>
      </c>
      <c r="C23" s="7">
        <f>B23/300</f>
        <v>0</v>
      </c>
      <c r="D23" s="7">
        <f>F7+F15</f>
        <v>0</v>
      </c>
      <c r="E23" s="7">
        <f>D23/300</f>
        <v>0</v>
      </c>
      <c r="F23" s="7">
        <f>B23+D23</f>
        <v>0</v>
      </c>
      <c r="G23" s="7">
        <f>F23/600</f>
        <v>0</v>
      </c>
    </row>
    <row r="24" spans="1:7" ht="18.75">
      <c r="A24" s="7" t="s">
        <v>9</v>
      </c>
      <c r="B24" s="7">
        <f>SUM(B20:B23)</f>
        <v>0</v>
      </c>
      <c r="C24" s="7">
        <f>B24/300</f>
        <v>0</v>
      </c>
      <c r="D24" s="7">
        <f>F8+F16</f>
        <v>300</v>
      </c>
      <c r="E24" s="7">
        <f>D24/300</f>
        <v>1</v>
      </c>
      <c r="F24" s="7">
        <f>B24+D24</f>
        <v>300</v>
      </c>
      <c r="G24" s="7">
        <f>F24/600</f>
        <v>0.5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3">
      <selection activeCell="A36" sqref="A36:D41"/>
    </sheetView>
  </sheetViews>
  <sheetFormatPr defaultColWidth="9.140625" defaultRowHeight="12.75"/>
  <cols>
    <col min="1" max="1" width="9.140625" style="8" customWidth="1"/>
    <col min="2" max="2" width="5.28125" style="8" customWidth="1"/>
    <col min="3" max="3" width="8.421875" style="8" customWidth="1"/>
    <col min="4" max="5" width="6.140625" style="8" customWidth="1"/>
    <col min="6" max="6" width="5.28125" style="8" customWidth="1"/>
    <col min="7" max="7" width="8.57421875" style="8" customWidth="1"/>
    <col min="8" max="8" width="6.00390625" style="8" customWidth="1"/>
    <col min="9" max="9" width="8.00390625" style="8" customWidth="1"/>
    <col min="10" max="10" width="5.140625" style="8" customWidth="1"/>
    <col min="11" max="11" width="8.28125" style="8" customWidth="1"/>
    <col min="12" max="12" width="6.140625" style="8" customWidth="1"/>
    <col min="13" max="16384" width="9.140625" style="8" customWidth="1"/>
  </cols>
  <sheetData>
    <row r="1" spans="1:13" ht="11.25">
      <c r="A1" s="6">
        <v>0.3333333333333333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1.25">
      <c r="A3" s="1" t="s">
        <v>10</v>
      </c>
      <c r="B3" s="1"/>
      <c r="C3" s="1"/>
      <c r="D3" s="1"/>
      <c r="E3" s="1" t="s">
        <v>11</v>
      </c>
      <c r="F3" s="1"/>
      <c r="G3" s="1"/>
      <c r="H3" s="1"/>
      <c r="I3" s="1" t="s">
        <v>12</v>
      </c>
      <c r="J3" s="1"/>
      <c r="K3" s="1"/>
      <c r="L3" s="1"/>
      <c r="M3" s="1"/>
    </row>
    <row r="4" spans="1:13" ht="11.25">
      <c r="A4" s="1" t="s">
        <v>1</v>
      </c>
      <c r="B4" s="1" t="s">
        <v>2</v>
      </c>
      <c r="C4" s="1" t="s">
        <v>3</v>
      </c>
      <c r="D4" s="1" t="s">
        <v>4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35</v>
      </c>
    </row>
    <row r="5" spans="1:13" ht="11.25">
      <c r="A5" s="2" t="s">
        <v>5</v>
      </c>
      <c r="B5" s="2">
        <v>15</v>
      </c>
      <c r="C5" s="2">
        <f>B5/B9</f>
        <v>0.3</v>
      </c>
      <c r="D5" s="2">
        <f>100*C5</f>
        <v>30</v>
      </c>
      <c r="E5" s="2" t="s">
        <v>5</v>
      </c>
      <c r="F5" s="2">
        <v>7</v>
      </c>
      <c r="G5" s="2">
        <f>F5/F9</f>
        <v>0.14</v>
      </c>
      <c r="H5" s="2">
        <f>100*G5</f>
        <v>14.000000000000002</v>
      </c>
      <c r="I5" s="2" t="s">
        <v>5</v>
      </c>
      <c r="J5" s="2">
        <f>B5+F5</f>
        <v>22</v>
      </c>
      <c r="K5" s="2">
        <f>J5/J9</f>
        <v>0.22</v>
      </c>
      <c r="L5" s="2">
        <f>100*K5</f>
        <v>22</v>
      </c>
      <c r="M5" s="2">
        <v>25</v>
      </c>
    </row>
    <row r="6" spans="1:13" ht="11.25">
      <c r="A6" s="3" t="s">
        <v>6</v>
      </c>
      <c r="B6" s="3">
        <v>15</v>
      </c>
      <c r="C6" s="3">
        <f>B6/B9</f>
        <v>0.3</v>
      </c>
      <c r="D6" s="3">
        <f>100*C6</f>
        <v>30</v>
      </c>
      <c r="E6" s="3" t="s">
        <v>6</v>
      </c>
      <c r="F6" s="3">
        <v>23</v>
      </c>
      <c r="G6" s="3">
        <f>F6/F9</f>
        <v>0.46</v>
      </c>
      <c r="H6" s="3">
        <f>100*G6</f>
        <v>46</v>
      </c>
      <c r="I6" s="3" t="s">
        <v>6</v>
      </c>
      <c r="J6" s="3">
        <f>B6+F6</f>
        <v>38</v>
      </c>
      <c r="K6" s="3">
        <f>J6/J9</f>
        <v>0.38</v>
      </c>
      <c r="L6" s="3">
        <f>100*K6</f>
        <v>38</v>
      </c>
      <c r="M6" s="3">
        <v>35.714285714285715</v>
      </c>
    </row>
    <row r="7" spans="1:13" ht="11.25">
      <c r="A7" s="4" t="s">
        <v>7</v>
      </c>
      <c r="B7" s="4">
        <v>12</v>
      </c>
      <c r="C7" s="4">
        <f>B7/B9</f>
        <v>0.24</v>
      </c>
      <c r="D7" s="4">
        <f>100*C7</f>
        <v>24</v>
      </c>
      <c r="E7" s="4" t="s">
        <v>7</v>
      </c>
      <c r="F7" s="4">
        <v>12</v>
      </c>
      <c r="G7" s="4">
        <f>F7/F9</f>
        <v>0.24</v>
      </c>
      <c r="H7" s="4">
        <f>100*G7</f>
        <v>24</v>
      </c>
      <c r="I7" s="4" t="s">
        <v>7</v>
      </c>
      <c r="J7" s="4">
        <f>B7+F7</f>
        <v>24</v>
      </c>
      <c r="K7" s="4">
        <f>J7/J9</f>
        <v>0.24</v>
      </c>
      <c r="L7" s="4">
        <f>100*K7</f>
        <v>24</v>
      </c>
      <c r="M7" s="4">
        <v>25</v>
      </c>
    </row>
    <row r="8" spans="1:13" ht="11.25">
      <c r="A8" s="5" t="s">
        <v>8</v>
      </c>
      <c r="B8" s="5">
        <v>8</v>
      </c>
      <c r="C8" s="5">
        <f>B8/B9</f>
        <v>0.16</v>
      </c>
      <c r="D8" s="5">
        <f>100*C8</f>
        <v>16</v>
      </c>
      <c r="E8" s="5" t="s">
        <v>8</v>
      </c>
      <c r="F8" s="5">
        <v>8</v>
      </c>
      <c r="G8" s="5">
        <f>F8/F9</f>
        <v>0.16</v>
      </c>
      <c r="H8" s="5">
        <f>100*G8</f>
        <v>16</v>
      </c>
      <c r="I8" s="5" t="s">
        <v>8</v>
      </c>
      <c r="J8" s="5">
        <f>B8+F8</f>
        <v>16</v>
      </c>
      <c r="K8" s="5">
        <f>J8/J9</f>
        <v>0.16</v>
      </c>
      <c r="L8" s="5">
        <f>100*K8</f>
        <v>16</v>
      </c>
      <c r="M8" s="5">
        <v>14.285714285714285</v>
      </c>
    </row>
    <row r="9" spans="1:13" ht="11.25">
      <c r="A9" s="1" t="s">
        <v>9</v>
      </c>
      <c r="B9" s="1">
        <f>SUM(B5:B8)</f>
        <v>50</v>
      </c>
      <c r="C9" s="1">
        <f>SUM(C5:C8)</f>
        <v>1</v>
      </c>
      <c r="D9" s="1">
        <f>SUM(D5:D8)</f>
        <v>100</v>
      </c>
      <c r="E9" s="1" t="s">
        <v>9</v>
      </c>
      <c r="F9" s="1">
        <f>SUM(F5:F8)</f>
        <v>50</v>
      </c>
      <c r="G9" s="1">
        <f>SUM(G5:G8)</f>
        <v>1</v>
      </c>
      <c r="H9" s="1">
        <f>SUM(H5:H8)</f>
        <v>100</v>
      </c>
      <c r="I9" s="1" t="s">
        <v>9</v>
      </c>
      <c r="J9" s="1">
        <f>SUM(J5:J8)</f>
        <v>100</v>
      </c>
      <c r="K9" s="1">
        <f>SUM(K5:K8)</f>
        <v>1</v>
      </c>
      <c r="L9" s="1">
        <f>SUM(L5:L8)</f>
        <v>100</v>
      </c>
      <c r="M9" s="1">
        <v>100</v>
      </c>
    </row>
    <row r="10" spans="1:13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1.25">
      <c r="A11" s="1" t="s">
        <v>13</v>
      </c>
      <c r="B11" s="1"/>
      <c r="C11" s="1"/>
      <c r="D11" s="1"/>
      <c r="E11" s="1" t="s">
        <v>14</v>
      </c>
      <c r="F11" s="1"/>
      <c r="G11" s="1"/>
      <c r="H11" s="1"/>
      <c r="I11" s="1" t="s">
        <v>15</v>
      </c>
      <c r="J11" s="1"/>
      <c r="K11" s="1"/>
      <c r="L11" s="1"/>
      <c r="M11" s="1"/>
    </row>
    <row r="12" spans="1:13" ht="11.25">
      <c r="A12" s="1" t="s">
        <v>1</v>
      </c>
      <c r="B12" s="1" t="s">
        <v>2</v>
      </c>
      <c r="C12" s="1" t="s">
        <v>3</v>
      </c>
      <c r="D12" s="1" t="s">
        <v>4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1</v>
      </c>
      <c r="J12" s="1" t="s">
        <v>2</v>
      </c>
      <c r="K12" s="1" t="s">
        <v>3</v>
      </c>
      <c r="L12" s="1" t="s">
        <v>4</v>
      </c>
      <c r="M12" s="1" t="s">
        <v>35</v>
      </c>
    </row>
    <row r="13" spans="1:13" ht="11.25">
      <c r="A13" s="2" t="s">
        <v>5</v>
      </c>
      <c r="B13" s="2">
        <v>16</v>
      </c>
      <c r="C13" s="2">
        <f>B13/B17</f>
        <v>0.32</v>
      </c>
      <c r="D13" s="2">
        <f>100*C13</f>
        <v>32</v>
      </c>
      <c r="E13" s="2" t="s">
        <v>5</v>
      </c>
      <c r="F13" s="2">
        <v>9</v>
      </c>
      <c r="G13" s="2">
        <f>F13/F17</f>
        <v>0.18</v>
      </c>
      <c r="H13" s="2">
        <f>100*G13</f>
        <v>18</v>
      </c>
      <c r="I13" s="2" t="s">
        <v>5</v>
      </c>
      <c r="J13" s="2">
        <f>B13+F13</f>
        <v>25</v>
      </c>
      <c r="K13" s="2">
        <f>J13/J17</f>
        <v>0.25</v>
      </c>
      <c r="L13" s="2">
        <f>100*K13</f>
        <v>25</v>
      </c>
      <c r="M13" s="2">
        <v>25</v>
      </c>
    </row>
    <row r="14" spans="1:13" ht="11.25">
      <c r="A14" s="3" t="s">
        <v>6</v>
      </c>
      <c r="B14" s="3">
        <v>16</v>
      </c>
      <c r="C14" s="3">
        <f>B14/B17</f>
        <v>0.32</v>
      </c>
      <c r="D14" s="3">
        <f>100*C14</f>
        <v>32</v>
      </c>
      <c r="E14" s="3" t="s">
        <v>6</v>
      </c>
      <c r="F14" s="3">
        <v>20</v>
      </c>
      <c r="G14" s="3">
        <f>F14/F17</f>
        <v>0.4</v>
      </c>
      <c r="H14" s="3">
        <f>100*G14</f>
        <v>40</v>
      </c>
      <c r="I14" s="3" t="s">
        <v>6</v>
      </c>
      <c r="J14" s="3">
        <f>B14+F14</f>
        <v>36</v>
      </c>
      <c r="K14" s="3">
        <f>J14/J17</f>
        <v>0.36</v>
      </c>
      <c r="L14" s="3">
        <f>100*K14</f>
        <v>36</v>
      </c>
      <c r="M14" s="3">
        <v>35.714285714285715</v>
      </c>
    </row>
    <row r="15" spans="1:13" ht="11.25">
      <c r="A15" s="4" t="s">
        <v>7</v>
      </c>
      <c r="B15" s="4">
        <v>10</v>
      </c>
      <c r="C15" s="4">
        <f>B15/B17</f>
        <v>0.2</v>
      </c>
      <c r="D15" s="4">
        <f>100*C15</f>
        <v>20</v>
      </c>
      <c r="E15" s="4" t="s">
        <v>7</v>
      </c>
      <c r="F15" s="4">
        <v>11</v>
      </c>
      <c r="G15" s="4">
        <f>F15/F17</f>
        <v>0.22</v>
      </c>
      <c r="H15" s="4">
        <f>100*G15</f>
        <v>22</v>
      </c>
      <c r="I15" s="4" t="s">
        <v>7</v>
      </c>
      <c r="J15" s="4">
        <f>B15+F15</f>
        <v>21</v>
      </c>
      <c r="K15" s="4">
        <f>J15/J17</f>
        <v>0.21</v>
      </c>
      <c r="L15" s="4">
        <f>100*K15</f>
        <v>21</v>
      </c>
      <c r="M15" s="4">
        <v>25</v>
      </c>
    </row>
    <row r="16" spans="1:13" ht="11.25">
      <c r="A16" s="5" t="s">
        <v>8</v>
      </c>
      <c r="B16" s="5">
        <v>8</v>
      </c>
      <c r="C16" s="5">
        <f>B16/B17</f>
        <v>0.16</v>
      </c>
      <c r="D16" s="5">
        <f>100*C16</f>
        <v>16</v>
      </c>
      <c r="E16" s="5" t="s">
        <v>8</v>
      </c>
      <c r="F16" s="5">
        <v>10</v>
      </c>
      <c r="G16" s="5">
        <f>F16/F17</f>
        <v>0.2</v>
      </c>
      <c r="H16" s="5">
        <f>100*G16</f>
        <v>20</v>
      </c>
      <c r="I16" s="5" t="s">
        <v>8</v>
      </c>
      <c r="J16" s="5">
        <f>B16+F16</f>
        <v>18</v>
      </c>
      <c r="K16" s="5">
        <f>J16/J17</f>
        <v>0.18</v>
      </c>
      <c r="L16" s="5">
        <f>100*K16</f>
        <v>18</v>
      </c>
      <c r="M16" s="5">
        <v>14.285714285714285</v>
      </c>
    </row>
    <row r="17" spans="1:13" ht="11.25">
      <c r="A17" s="1" t="s">
        <v>9</v>
      </c>
      <c r="B17" s="1">
        <f>SUM(B13:B16)</f>
        <v>50</v>
      </c>
      <c r="C17" s="1">
        <f>SUM(C13:C16)</f>
        <v>1</v>
      </c>
      <c r="D17" s="1">
        <f>SUM(D13:D16)</f>
        <v>100</v>
      </c>
      <c r="E17" s="1" t="s">
        <v>9</v>
      </c>
      <c r="F17" s="1">
        <f>SUM(F13:F16)</f>
        <v>50</v>
      </c>
      <c r="G17" s="1">
        <f>SUM(G13:G16)</f>
        <v>1</v>
      </c>
      <c r="H17" s="1">
        <f>SUM(H13:H16)</f>
        <v>100</v>
      </c>
      <c r="I17" s="1" t="s">
        <v>9</v>
      </c>
      <c r="J17" s="1">
        <f>SUM(J13:J16)</f>
        <v>100</v>
      </c>
      <c r="K17" s="1">
        <f>SUM(K13:K16)</f>
        <v>1</v>
      </c>
      <c r="L17" s="1">
        <f>SUM(L13:L16)</f>
        <v>100</v>
      </c>
      <c r="M17" s="1">
        <v>100</v>
      </c>
    </row>
    <row r="18" spans="1:13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1.25">
      <c r="A19" s="1" t="s">
        <v>16</v>
      </c>
      <c r="B19" s="1"/>
      <c r="C19" s="1"/>
      <c r="D19" s="1"/>
      <c r="E19" s="1" t="s">
        <v>17</v>
      </c>
      <c r="F19" s="1"/>
      <c r="G19" s="1"/>
      <c r="H19" s="1"/>
      <c r="I19" s="1" t="s">
        <v>18</v>
      </c>
      <c r="J19" s="1"/>
      <c r="K19" s="1"/>
      <c r="L19" s="1"/>
      <c r="M19" s="1"/>
    </row>
    <row r="20" spans="1:13" ht="11.25">
      <c r="A20" s="1" t="s">
        <v>1</v>
      </c>
      <c r="B20" s="1" t="s">
        <v>2</v>
      </c>
      <c r="C20" s="1" t="s">
        <v>3</v>
      </c>
      <c r="D20" s="1" t="s">
        <v>4</v>
      </c>
      <c r="E20" s="1" t="s">
        <v>1</v>
      </c>
      <c r="F20" s="1" t="s">
        <v>2</v>
      </c>
      <c r="G20" s="1" t="s">
        <v>3</v>
      </c>
      <c r="H20" s="1" t="s">
        <v>4</v>
      </c>
      <c r="I20" s="1" t="s">
        <v>1</v>
      </c>
      <c r="J20" s="1" t="s">
        <v>2</v>
      </c>
      <c r="K20" s="1" t="s">
        <v>3</v>
      </c>
      <c r="L20" s="1" t="s">
        <v>4</v>
      </c>
      <c r="M20" s="1" t="s">
        <v>35</v>
      </c>
    </row>
    <row r="21" spans="1:13" ht="11.25">
      <c r="A21" s="2" t="s">
        <v>5</v>
      </c>
      <c r="B21" s="2">
        <v>14</v>
      </c>
      <c r="C21" s="2">
        <f>B21/B25</f>
        <v>0.28</v>
      </c>
      <c r="D21" s="2">
        <f>100*C21</f>
        <v>28.000000000000004</v>
      </c>
      <c r="E21" s="2" t="s">
        <v>5</v>
      </c>
      <c r="F21" s="2">
        <v>12</v>
      </c>
      <c r="G21" s="2">
        <f>F21/F25</f>
        <v>0.24</v>
      </c>
      <c r="H21" s="2">
        <f>100*G21</f>
        <v>24</v>
      </c>
      <c r="I21" s="2" t="s">
        <v>5</v>
      </c>
      <c r="J21" s="2">
        <f>B21+F21</f>
        <v>26</v>
      </c>
      <c r="K21" s="2">
        <f>J21/J25</f>
        <v>0.26</v>
      </c>
      <c r="L21" s="2">
        <f>100*K21</f>
        <v>26</v>
      </c>
      <c r="M21" s="2">
        <v>25</v>
      </c>
    </row>
    <row r="22" spans="1:13" ht="11.25">
      <c r="A22" s="3" t="s">
        <v>6</v>
      </c>
      <c r="B22" s="3">
        <v>14</v>
      </c>
      <c r="C22" s="3">
        <f>B22/B25</f>
        <v>0.28</v>
      </c>
      <c r="D22" s="3">
        <f>100*C22</f>
        <v>28.000000000000004</v>
      </c>
      <c r="E22" s="3" t="s">
        <v>6</v>
      </c>
      <c r="F22" s="3">
        <v>20</v>
      </c>
      <c r="G22" s="3">
        <f>F22/F25</f>
        <v>0.4</v>
      </c>
      <c r="H22" s="3">
        <f>100*G22</f>
        <v>40</v>
      </c>
      <c r="I22" s="3" t="s">
        <v>6</v>
      </c>
      <c r="J22" s="3">
        <f>B22+F22</f>
        <v>34</v>
      </c>
      <c r="K22" s="3">
        <f>J22/J25</f>
        <v>0.34</v>
      </c>
      <c r="L22" s="3">
        <f>100*K22</f>
        <v>34</v>
      </c>
      <c r="M22" s="3">
        <v>35.714285714285715</v>
      </c>
    </row>
    <row r="23" spans="1:13" ht="11.25">
      <c r="A23" s="4" t="s">
        <v>7</v>
      </c>
      <c r="B23" s="4">
        <v>13</v>
      </c>
      <c r="C23" s="4">
        <f>B23/B25</f>
        <v>0.26</v>
      </c>
      <c r="D23" s="4">
        <f>100*C23</f>
        <v>26</v>
      </c>
      <c r="E23" s="4" t="s">
        <v>7</v>
      </c>
      <c r="F23" s="4">
        <v>11</v>
      </c>
      <c r="G23" s="4">
        <f>F23/F25</f>
        <v>0.22</v>
      </c>
      <c r="H23" s="4">
        <f>100*G23</f>
        <v>22</v>
      </c>
      <c r="I23" s="4" t="s">
        <v>7</v>
      </c>
      <c r="J23" s="4">
        <f>B23+F23</f>
        <v>24</v>
      </c>
      <c r="K23" s="4">
        <f>J23/J25</f>
        <v>0.24</v>
      </c>
      <c r="L23" s="4">
        <f>100*K23</f>
        <v>24</v>
      </c>
      <c r="M23" s="4">
        <v>25</v>
      </c>
    </row>
    <row r="24" spans="1:13" ht="11.25">
      <c r="A24" s="5" t="s">
        <v>8</v>
      </c>
      <c r="B24" s="5">
        <v>9</v>
      </c>
      <c r="C24" s="5">
        <f>B24/B25</f>
        <v>0.18</v>
      </c>
      <c r="D24" s="5">
        <f>100*C24</f>
        <v>18</v>
      </c>
      <c r="E24" s="5" t="s">
        <v>8</v>
      </c>
      <c r="F24" s="5">
        <v>7</v>
      </c>
      <c r="G24" s="5">
        <f>F24/F25</f>
        <v>0.14</v>
      </c>
      <c r="H24" s="5">
        <f>100*G24</f>
        <v>14.000000000000002</v>
      </c>
      <c r="I24" s="5" t="s">
        <v>8</v>
      </c>
      <c r="J24" s="5">
        <f>B24+F24</f>
        <v>16</v>
      </c>
      <c r="K24" s="5">
        <f>J24/J25</f>
        <v>0.16</v>
      </c>
      <c r="L24" s="5">
        <f>100*K24</f>
        <v>16</v>
      </c>
      <c r="M24" s="5">
        <v>14.285714285714285</v>
      </c>
    </row>
    <row r="25" spans="1:13" ht="11.25">
      <c r="A25" s="1" t="s">
        <v>9</v>
      </c>
      <c r="B25" s="1">
        <f>SUM(B21:B24)</f>
        <v>50</v>
      </c>
      <c r="C25" s="1">
        <f>SUM(C21:C24)</f>
        <v>1</v>
      </c>
      <c r="D25" s="1">
        <f>SUM(D21:D24)</f>
        <v>100</v>
      </c>
      <c r="E25" s="1" t="s">
        <v>9</v>
      </c>
      <c r="F25" s="1">
        <f>SUM(F21:F24)</f>
        <v>50</v>
      </c>
      <c r="G25" s="1">
        <f>SUM(G21:G24)</f>
        <v>1</v>
      </c>
      <c r="H25" s="1">
        <f>SUM(H21:H24)</f>
        <v>100</v>
      </c>
      <c r="I25" s="1" t="s">
        <v>9</v>
      </c>
      <c r="J25" s="1">
        <f>SUM(J21:J24)</f>
        <v>100</v>
      </c>
      <c r="K25" s="1">
        <f>SUM(K21:K24)</f>
        <v>1</v>
      </c>
      <c r="L25" s="1">
        <f>SUM(L21:L24)</f>
        <v>100</v>
      </c>
      <c r="M25" s="1">
        <v>100</v>
      </c>
    </row>
    <row r="26" spans="1:13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1.25">
      <c r="A27" s="1" t="s">
        <v>19</v>
      </c>
      <c r="B27" s="1"/>
      <c r="C27" s="1"/>
      <c r="D27" s="1"/>
      <c r="E27" s="1" t="s">
        <v>28</v>
      </c>
      <c r="F27" s="1"/>
      <c r="G27" s="1"/>
      <c r="H27" s="1"/>
      <c r="I27" s="1" t="s">
        <v>27</v>
      </c>
      <c r="J27" s="1"/>
      <c r="K27" s="1"/>
      <c r="L27" s="1"/>
      <c r="M27" s="1"/>
    </row>
    <row r="28" spans="1:13" ht="11.25">
      <c r="A28" s="1" t="s">
        <v>1</v>
      </c>
      <c r="B28" s="1" t="s">
        <v>2</v>
      </c>
      <c r="C28" s="1" t="s">
        <v>3</v>
      </c>
      <c r="D28" s="1" t="s">
        <v>4</v>
      </c>
      <c r="E28" s="1" t="s">
        <v>1</v>
      </c>
      <c r="F28" s="1" t="s">
        <v>2</v>
      </c>
      <c r="G28" s="1" t="s">
        <v>3</v>
      </c>
      <c r="H28" s="1" t="s">
        <v>4</v>
      </c>
      <c r="I28" s="1" t="s">
        <v>1</v>
      </c>
      <c r="J28" s="1" t="s">
        <v>2</v>
      </c>
      <c r="K28" s="1" t="s">
        <v>3</v>
      </c>
      <c r="L28" s="1" t="s">
        <v>4</v>
      </c>
      <c r="M28" s="1" t="s">
        <v>35</v>
      </c>
    </row>
    <row r="29" spans="1:13" ht="11.25">
      <c r="A29" s="2" t="s">
        <v>5</v>
      </c>
      <c r="B29" s="2">
        <f>B5+B13+B21</f>
        <v>45</v>
      </c>
      <c r="C29" s="2">
        <f>B29/B33</f>
        <v>0.3</v>
      </c>
      <c r="D29" s="2">
        <f>100*C29</f>
        <v>30</v>
      </c>
      <c r="E29" s="2" t="s">
        <v>5</v>
      </c>
      <c r="F29" s="2">
        <f>F5+F13+F21</f>
        <v>28</v>
      </c>
      <c r="G29" s="2">
        <f>F29/F33</f>
        <v>0.18666666666666668</v>
      </c>
      <c r="H29" s="2">
        <f>100*G29</f>
        <v>18.666666666666668</v>
      </c>
      <c r="I29" s="2" t="s">
        <v>5</v>
      </c>
      <c r="J29" s="2">
        <f>B29+F29</f>
        <v>73</v>
      </c>
      <c r="K29" s="2">
        <f>J29/J33</f>
        <v>0.24333333333333335</v>
      </c>
      <c r="L29" s="2">
        <f>100*K29</f>
        <v>24.333333333333336</v>
      </c>
      <c r="M29" s="2">
        <v>25</v>
      </c>
    </row>
    <row r="30" spans="1:13" ht="11.25">
      <c r="A30" s="3" t="s">
        <v>6</v>
      </c>
      <c r="B30" s="3">
        <f>B6+B14+B22</f>
        <v>45</v>
      </c>
      <c r="C30" s="3">
        <f>B30/B33</f>
        <v>0.3</v>
      </c>
      <c r="D30" s="3">
        <f>100*C30</f>
        <v>30</v>
      </c>
      <c r="E30" s="3" t="s">
        <v>6</v>
      </c>
      <c r="F30" s="3">
        <f>F6+F14+F22</f>
        <v>63</v>
      </c>
      <c r="G30" s="3">
        <f>F30/F33</f>
        <v>0.42</v>
      </c>
      <c r="H30" s="3">
        <f>100*G30</f>
        <v>42</v>
      </c>
      <c r="I30" s="3" t="s">
        <v>6</v>
      </c>
      <c r="J30" s="3">
        <f>B30+F30</f>
        <v>108</v>
      </c>
      <c r="K30" s="3">
        <f>J30/J33</f>
        <v>0.36</v>
      </c>
      <c r="L30" s="3">
        <f>100*K30</f>
        <v>36</v>
      </c>
      <c r="M30" s="3">
        <v>35.714285714285715</v>
      </c>
    </row>
    <row r="31" spans="1:13" ht="11.25">
      <c r="A31" s="4" t="s">
        <v>7</v>
      </c>
      <c r="B31" s="4">
        <f>B7+B15+B23</f>
        <v>35</v>
      </c>
      <c r="C31" s="4">
        <f>B31/B33</f>
        <v>0.23333333333333334</v>
      </c>
      <c r="D31" s="4">
        <f>100*C31</f>
        <v>23.333333333333332</v>
      </c>
      <c r="E31" s="4" t="s">
        <v>7</v>
      </c>
      <c r="F31" s="4">
        <f>F7+F15+F23</f>
        <v>34</v>
      </c>
      <c r="G31" s="4">
        <f>F31/F33</f>
        <v>0.22666666666666666</v>
      </c>
      <c r="H31" s="4">
        <f>100*G31</f>
        <v>22.666666666666664</v>
      </c>
      <c r="I31" s="4" t="s">
        <v>7</v>
      </c>
      <c r="J31" s="4">
        <f>B31+F31</f>
        <v>69</v>
      </c>
      <c r="K31" s="4">
        <f>J31/J33</f>
        <v>0.23</v>
      </c>
      <c r="L31" s="4">
        <f>100*K31</f>
        <v>23</v>
      </c>
      <c r="M31" s="4">
        <v>25</v>
      </c>
    </row>
    <row r="32" spans="1:13" ht="11.25">
      <c r="A32" s="5" t="s">
        <v>8</v>
      </c>
      <c r="B32" s="5">
        <f>B8+B16+B24</f>
        <v>25</v>
      </c>
      <c r="C32" s="5">
        <f>B32/B33</f>
        <v>0.16666666666666666</v>
      </c>
      <c r="D32" s="5">
        <f>100*C32</f>
        <v>16.666666666666664</v>
      </c>
      <c r="E32" s="5" t="s">
        <v>8</v>
      </c>
      <c r="F32" s="5">
        <f>F8+F16+F24</f>
        <v>25</v>
      </c>
      <c r="G32" s="5">
        <f>F32/F33</f>
        <v>0.16666666666666666</v>
      </c>
      <c r="H32" s="5">
        <f>100*G32</f>
        <v>16.666666666666664</v>
      </c>
      <c r="I32" s="5" t="s">
        <v>8</v>
      </c>
      <c r="J32" s="5">
        <f>B32+F32</f>
        <v>50</v>
      </c>
      <c r="K32" s="5">
        <f>J32/J33</f>
        <v>0.16666666666666666</v>
      </c>
      <c r="L32" s="5">
        <f>100*K32</f>
        <v>16.666666666666664</v>
      </c>
      <c r="M32" s="5">
        <v>14.285714285714285</v>
      </c>
    </row>
    <row r="33" spans="1:13" ht="11.25">
      <c r="A33" s="1" t="s">
        <v>9</v>
      </c>
      <c r="B33" s="1">
        <f>SUM(B29:B32)</f>
        <v>150</v>
      </c>
      <c r="C33" s="1">
        <f>SUM(C29:C32)</f>
        <v>0.9999999999999999</v>
      </c>
      <c r="D33" s="1">
        <f>SUM(D29:D32)</f>
        <v>100</v>
      </c>
      <c r="E33" s="1" t="s">
        <v>9</v>
      </c>
      <c r="F33" s="1">
        <f>SUM(F29:F32)</f>
        <v>150</v>
      </c>
      <c r="G33" s="1">
        <f>SUM(G29:G32)</f>
        <v>1</v>
      </c>
      <c r="H33" s="1">
        <f>SUM(H29:H32)</f>
        <v>100</v>
      </c>
      <c r="I33" s="1" t="s">
        <v>9</v>
      </c>
      <c r="J33" s="1">
        <f>SUM(J29:J32)</f>
        <v>300</v>
      </c>
      <c r="K33" s="1">
        <f>SUM(K29:K32)</f>
        <v>0.9999999999999999</v>
      </c>
      <c r="L33" s="1">
        <f>SUM(L29:L32)</f>
        <v>100</v>
      </c>
      <c r="M33" s="1">
        <v>100</v>
      </c>
    </row>
    <row r="34" spans="1:13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1.25">
      <c r="A35" s="1" t="s">
        <v>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1.25">
      <c r="A36" s="1" t="s">
        <v>1</v>
      </c>
      <c r="B36" s="1" t="s">
        <v>2</v>
      </c>
      <c r="C36" s="1" t="s">
        <v>3</v>
      </c>
      <c r="D36" s="1" t="s">
        <v>4</v>
      </c>
      <c r="E36" s="1" t="s">
        <v>21</v>
      </c>
      <c r="F36" s="1" t="s">
        <v>22</v>
      </c>
      <c r="G36" s="1" t="s">
        <v>23</v>
      </c>
      <c r="H36" s="1" t="s">
        <v>24</v>
      </c>
      <c r="I36" s="1" t="s">
        <v>25</v>
      </c>
      <c r="J36" s="1" t="s">
        <v>26</v>
      </c>
      <c r="K36" s="1"/>
      <c r="L36" s="1"/>
      <c r="M36" s="1"/>
    </row>
    <row r="37" spans="1:13" ht="11.25">
      <c r="A37" s="2" t="s">
        <v>5</v>
      </c>
      <c r="B37" s="2">
        <v>7</v>
      </c>
      <c r="C37" s="2">
        <f>B37/B41</f>
        <v>0.25</v>
      </c>
      <c r="D37" s="2">
        <f>100*C37</f>
        <v>25</v>
      </c>
      <c r="E37" s="2">
        <f>50*C37</f>
        <v>12.5</v>
      </c>
      <c r="F37" s="2">
        <f>100*C37</f>
        <v>25</v>
      </c>
      <c r="G37" s="2">
        <f>150*C37</f>
        <v>37.5</v>
      </c>
      <c r="H37" s="2">
        <f>200*C37</f>
        <v>50</v>
      </c>
      <c r="I37" s="2">
        <f>250*C37</f>
        <v>62.5</v>
      </c>
      <c r="J37" s="2">
        <f>300*C37</f>
        <v>75</v>
      </c>
      <c r="K37" s="2"/>
      <c r="L37" s="2"/>
      <c r="M37" s="2"/>
    </row>
    <row r="38" spans="1:13" ht="11.25">
      <c r="A38" s="3" t="s">
        <v>6</v>
      </c>
      <c r="B38" s="3">
        <v>10</v>
      </c>
      <c r="C38" s="3">
        <f>B38/B41</f>
        <v>0.35714285714285715</v>
      </c>
      <c r="D38" s="3">
        <f>100*C38</f>
        <v>35.714285714285715</v>
      </c>
      <c r="E38" s="3">
        <f>50*C38</f>
        <v>17.857142857142858</v>
      </c>
      <c r="F38" s="3">
        <f>100*C38</f>
        <v>35.714285714285715</v>
      </c>
      <c r="G38" s="3">
        <f>150*C38</f>
        <v>53.57142857142857</v>
      </c>
      <c r="H38" s="3">
        <f>200*C38</f>
        <v>71.42857142857143</v>
      </c>
      <c r="I38" s="3">
        <f>250*C38</f>
        <v>89.28571428571429</v>
      </c>
      <c r="J38" s="3">
        <f>300*C38</f>
        <v>107.14285714285714</v>
      </c>
      <c r="K38" s="3"/>
      <c r="L38" s="3"/>
      <c r="M38" s="3"/>
    </row>
    <row r="39" spans="1:13" ht="11.25">
      <c r="A39" s="4" t="s">
        <v>7</v>
      </c>
      <c r="B39" s="4">
        <v>7</v>
      </c>
      <c r="C39" s="4">
        <f>B39/B41</f>
        <v>0.25</v>
      </c>
      <c r="D39" s="4">
        <f>100*C39</f>
        <v>25</v>
      </c>
      <c r="E39" s="4">
        <f>50*C39</f>
        <v>12.5</v>
      </c>
      <c r="F39" s="4">
        <f>100*C39</f>
        <v>25</v>
      </c>
      <c r="G39" s="4">
        <f>150*C39</f>
        <v>37.5</v>
      </c>
      <c r="H39" s="4">
        <f>200*C39</f>
        <v>50</v>
      </c>
      <c r="I39" s="4">
        <f>250*C39</f>
        <v>62.5</v>
      </c>
      <c r="J39" s="4">
        <f>300*C39</f>
        <v>75</v>
      </c>
      <c r="K39" s="4"/>
      <c r="L39" s="4"/>
      <c r="M39" s="4"/>
    </row>
    <row r="40" spans="1:13" ht="11.25">
      <c r="A40" s="5" t="s">
        <v>8</v>
      </c>
      <c r="B40" s="5">
        <v>4</v>
      </c>
      <c r="C40" s="5">
        <f>B40/B41</f>
        <v>0.14285714285714285</v>
      </c>
      <c r="D40" s="5">
        <f>100*C40</f>
        <v>14.285714285714285</v>
      </c>
      <c r="E40" s="5">
        <f>50*C40</f>
        <v>7.142857142857142</v>
      </c>
      <c r="F40" s="5">
        <f>100*C40</f>
        <v>14.285714285714285</v>
      </c>
      <c r="G40" s="5">
        <f>150*C40</f>
        <v>21.428571428571427</v>
      </c>
      <c r="H40" s="5">
        <f>200*C40</f>
        <v>28.57142857142857</v>
      </c>
      <c r="I40" s="5">
        <f>250*C40</f>
        <v>35.714285714285715</v>
      </c>
      <c r="J40" s="5">
        <f>300*C40</f>
        <v>42.857142857142854</v>
      </c>
      <c r="K40" s="5"/>
      <c r="L40" s="5"/>
      <c r="M40" s="5"/>
    </row>
    <row r="41" spans="1:13" ht="11.25">
      <c r="A41" s="1" t="s">
        <v>9</v>
      </c>
      <c r="B41" s="1">
        <f aca="true" t="shared" si="0" ref="B41:J41">SUM(B37:B40)</f>
        <v>28</v>
      </c>
      <c r="C41" s="1">
        <f t="shared" si="0"/>
        <v>1</v>
      </c>
      <c r="D41" s="1">
        <f t="shared" si="0"/>
        <v>100</v>
      </c>
      <c r="E41" s="1">
        <f t="shared" si="0"/>
        <v>50</v>
      </c>
      <c r="F41" s="1">
        <f t="shared" si="0"/>
        <v>100</v>
      </c>
      <c r="G41" s="1">
        <f t="shared" si="0"/>
        <v>149.99999999999997</v>
      </c>
      <c r="H41" s="1">
        <f t="shared" si="0"/>
        <v>200</v>
      </c>
      <c r="I41" s="1">
        <f t="shared" si="0"/>
        <v>250</v>
      </c>
      <c r="J41" s="1">
        <f t="shared" si="0"/>
        <v>299.99999999999994</v>
      </c>
      <c r="K41" s="1"/>
      <c r="L41" s="1"/>
      <c r="M4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2009-06-01T19:24:46Z</dcterms:created>
  <dcterms:modified xsi:type="dcterms:W3CDTF">2010-08-19T01:55:19Z</dcterms:modified>
  <cp:category/>
  <cp:version/>
  <cp:contentType/>
  <cp:contentStatus/>
</cp:coreProperties>
</file>